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585" windowWidth="11535" windowHeight="6270" activeTab="0"/>
  </bookViews>
  <sheets>
    <sheet name="Pricesheet 1" sheetId="1" r:id="rId1"/>
    <sheet name="Pricesheet 2" sheetId="2" r:id="rId2"/>
    <sheet name="Pricesheet 3" sheetId="3" state="hidden" r:id="rId3"/>
    <sheet name="Explanatory notes" sheetId="4" r:id="rId4"/>
  </sheets>
  <externalReferences>
    <externalReference r:id="rId7"/>
  </externalReferences>
  <definedNames>
    <definedName name="_xlnm.Print_Area" localSheetId="3">'Explanatory notes'!$A:$G</definedName>
    <definedName name="_xlnm.Print_Area" localSheetId="0">'Pricesheet 1'!$A$1:$Y$53</definedName>
    <definedName name="_xlnm.Print_Area" localSheetId="1">'Pricesheet 2'!$A$1:$Z$40</definedName>
    <definedName name="_xlnm.Print_Area" localSheetId="2">'Pricesheet 3'!$A$1:$Z$40</definedName>
    <definedName name="_xlnm.Print_Titles" localSheetId="3">'Explanatory notes'!$1:$1</definedName>
    <definedName name="FlexVp">#REF!</definedName>
    <definedName name="MoT">'[1]Übersichtsblatt'!$E$13</definedName>
    <definedName name="Summe_UA" localSheetId="1">#REF!</definedName>
    <definedName name="Summe_UA" localSheetId="2">#REF!</definedName>
    <definedName name="Summe_UA">#REF!</definedName>
    <definedName name="Summe5_11">#REF!</definedName>
    <definedName name="Summe5_12">#REF!</definedName>
    <definedName name="Summe5_13">#REF!</definedName>
    <definedName name="Summe5_14">#REF!</definedName>
    <definedName name="Summe5_14_1">#REF!</definedName>
    <definedName name="Summe5_17">#REF!</definedName>
  </definedNames>
  <calcPr fullCalcOnLoad="1"/>
</workbook>
</file>

<file path=xl/comments1.xml><?xml version="1.0" encoding="utf-8"?>
<comments xmlns="http://schemas.openxmlformats.org/spreadsheetml/2006/main">
  <authors>
    <author>Maike Lames</author>
  </authors>
  <commentList>
    <comment ref="B22" authorId="0">
      <text>
        <r>
          <rPr>
            <sz val="8"/>
            <rFont val="Tahoma"/>
            <family val="2"/>
          </rPr>
          <t xml:space="preserve">The contractor’s fee (or the fee of the expert assigned by the contractor) covers all personnel costs including ancillary personnel costs, costs of backstopping, communication, reporting and all overheads, profit, interest, risk, etc. The contractor must record the actual assignment times on GIZ’s invoice form.
</t>
        </r>
        <r>
          <rPr>
            <b/>
            <sz val="8"/>
            <rFont val="Tahoma"/>
            <family val="2"/>
          </rPr>
          <t>Billing</t>
        </r>
        <r>
          <rPr>
            <sz val="8"/>
            <rFont val="Tahoma"/>
            <family val="2"/>
          </rPr>
          <t xml:space="preserve">
The fee is based on the contractually agreed unit (e.g. expert hour, expert day and expert month). Units other than those agreed cannot be invoiced. If expert months are agreed in the contract, an expert month is 30 calendar days. 
</t>
        </r>
      </text>
    </comment>
    <comment ref="B23" authorId="0">
      <text>
        <r>
          <rPr>
            <sz val="8"/>
            <rFont val="Tahoma"/>
            <family val="2"/>
          </rPr>
          <t>The per diem is a lump sum which covers the additional cost of subsistence to the contractor or the contractor’s expert of an assignment away from their regular domicile and/or place of business for a period of official travel of at least one day. The per diem is not paid if full board is provided without charge by GIZ, the relevant executing institution(s), the partner institution or other third parties involved in implementing the contract.</t>
        </r>
      </text>
    </comment>
    <comment ref="B24" authorId="0">
      <text>
        <r>
          <rPr>
            <sz val="8"/>
            <rFont val="Tahoma"/>
            <family val="2"/>
          </rPr>
          <t xml:space="preserve">The overnight accommodation allowance is a lump sum which covers the cost to the contractor or the contractor’s expert of an assignment away from their regular domicile and/or place of business if an overnight stay is necessary.
The overnight accommodation allowance is not paid if accommodation is provided without charge by GIZ, the relevant executing institution(s), the partner institution or other third parties involved in implementing the contract.
</t>
        </r>
      </text>
    </comment>
    <comment ref="B26" authorId="0">
      <text>
        <r>
          <rPr>
            <sz val="8"/>
            <rFont val="Tahoma"/>
            <family val="2"/>
          </rPr>
          <t xml:space="preserve">Air travel expenses are paid as set out on GIZ’s invoice form at the contractually agreed lump sum rates.
Air travel expenses are incurred for the outward and homeward journey of the contractor or the contractor’s expert to and from the country of assignment and for other contractually agreed official international, regional and domestic flights. The use of other means of transport for an expert’s outward and/or homeward journey requires written approval by GIZ.   
If the contractually agreed period of assignment of the expert seconded by the contractor to the country of assignment is in each case at least twelve uninterrupted expert months, air travel expenses shall also apply to the following flights:
• the outward and homeward journey of family members (partner and children who are under the age of 18 on the date of the outward journey), provided they stay in the country of assignment for an uninterrupted period of at least six months of the actual period of the expert’s assignment;
• one vacation flight each for the contractor’s expert and his accompanying family members;
• a further vacation flight for a married expert travelling to the country of assignment without his/her partner; the same applies to a civil partnership.
Depending on the destination, the lump sum is to be calculated on the basis of a reasonable combination of necessary economy, business class and special fares; providers that allow changes in bookings should be chosen. Advantage must be taken of any air fare reductions. </t>
        </r>
      </text>
    </comment>
    <comment ref="B34" authorId="0">
      <text>
        <r>
          <rPr>
            <sz val="8"/>
            <rFont val="Tahoma"/>
            <family val="2"/>
          </rPr>
          <t>Other travel expenses (domestic and foreign travel) are reimbursed on a lump sum basis in accordance with the contractually stipulated number and quantity.
Where staff are assigned for more than four uninterrupted expert months, costs of travel between the residence and workplace in the country of assignment shall not be deemed to be other travel expenses.</t>
        </r>
      </text>
    </comment>
    <comment ref="B37" authorId="0">
      <text>
        <r>
          <rPr>
            <sz val="8"/>
            <rFont val="Tahoma"/>
            <family val="2"/>
          </rPr>
          <t>In the case of a foreign assignment for an uninterrupted period of more than 12 expert months, the costs of transporting relocation goods (outward and homeward) are paid as a lump sum for each expert after completing the outward journey.</t>
        </r>
      </text>
    </comment>
    <comment ref="B13" authorId="0">
      <text>
        <r>
          <rPr>
            <sz val="9"/>
            <rFont val="Tahoma"/>
            <family val="2"/>
          </rPr>
          <t>Die Auswahl gilt für alle folgenden Seiten</t>
        </r>
      </text>
    </comment>
  </commentList>
</comments>
</file>

<file path=xl/comments2.xml><?xml version="1.0" encoding="utf-8"?>
<comments xmlns="http://schemas.openxmlformats.org/spreadsheetml/2006/main">
  <authors>
    <author>Maike Lames</author>
  </authors>
  <commentList>
    <comment ref="B22" authorId="0">
      <text>
        <r>
          <rPr>
            <sz val="8"/>
            <rFont val="Tahoma"/>
            <family val="2"/>
          </rPr>
          <t xml:space="preserve">The contractor’s fee (or the fee of the expert assigned by the contractor) covers all personnel costs including ancillary personnel costs, costs of backstopping, communication, reporting and all overheads, profit, interest, risk, etc. The contractor must record the actual assignment times on GIZ’s invoice form.
</t>
        </r>
        <r>
          <rPr>
            <b/>
            <sz val="8"/>
            <rFont val="Tahoma"/>
            <family val="2"/>
          </rPr>
          <t>Billing</t>
        </r>
        <r>
          <rPr>
            <sz val="8"/>
            <rFont val="Tahoma"/>
            <family val="2"/>
          </rPr>
          <t xml:space="preserve">
The fee is based on the contractually agreed unit (e.g. expert hour, expert day and expert month). Units other than those agreed cannot be invoiced. If expert months are agreed in the contract, an expert month is 30 calendar days.
</t>
        </r>
      </text>
    </comment>
    <comment ref="B23" authorId="0">
      <text>
        <r>
          <rPr>
            <sz val="8"/>
            <rFont val="Tahoma"/>
            <family val="2"/>
          </rPr>
          <t>The per diem is a lump sum which covers the additional cost of subsistence to the contractor or the contractor’s expert of an assignment away from their regular domicile and/or place of business for a period of official travel of at least one day. The per diem is not paid if full board is provided without charge by GIZ, the relevant executing institution(s), the partner institution or other third parties involved in implementing the contract.</t>
        </r>
      </text>
    </comment>
    <comment ref="B24" authorId="0">
      <text>
        <r>
          <rPr>
            <sz val="8"/>
            <rFont val="Tahoma"/>
            <family val="2"/>
          </rPr>
          <t>The overnight accommodation allowance is a lump sum which covers the cost to the contractor or the contractor’s expert of an assignment away from their regular domicile and/or place of business if an overnight stay is necessary.
The overnight accommodation allowance is not paid if accommodation is provided without charge by GIZ, the relevant executing institution(s), the partner institution or other third parties involved in implementing the contract.</t>
        </r>
      </text>
    </comment>
    <comment ref="B26" authorId="0">
      <text>
        <r>
          <rPr>
            <sz val="8"/>
            <rFont val="Tahoma"/>
            <family val="2"/>
          </rPr>
          <t xml:space="preserve">Air travel expenses are paid as set out on GIZ’s invoice form at the contractually agreed lump sum rates.
Air travel expenses are incurred for the outward and homeward journey of the contractor or the contractor’s expert to and from the country of assignment and for other contractually agreed official international, regional and domestic flights. The use of other means of transport for an expert’s outward and/or homeward journey requires written approval by GIZ.   
If the contractually agreed period of assignment of the expert seconded by the contractor to the country of assignment is in each case at least twelve uninterrupted expert months, air travel expenses shall also apply to the following flights:
• the outward and homeward journey of family members (partner and children who are under the age of 18 on the date of the outward journey), provided they stay in the country of assignment for an uninterrupted period of at least six months of the actual period of the expert’s assignment;
• one vacation flight each for the contractor’s expert and his accompanying family members;
• a further vacation flight for a married expert travelling to the country of assignment without his/her partner; the same applies to a civil partnership.
Depending on the destination, the lump sum is to be calculated on the basis of a reasonable combination of necessary economy, business class and special fares; providers that allow changes in bookings should be chosen. Advantage must be taken of any air fare reductions.  </t>
        </r>
      </text>
    </comment>
    <comment ref="B34" authorId="0">
      <text>
        <r>
          <rPr>
            <sz val="8"/>
            <rFont val="Tahoma"/>
            <family val="2"/>
          </rPr>
          <t>Other travel expenses (domestic and foreign travel) are reimbursed on a lump sum basis in accordance with the contractually stipulated number and quantity.
Where staff are assigned for more than four uninterrupted expert months, costs of travel between the residence and workplace in the country of assignment shall not be deemed to be other travel expenses.</t>
        </r>
      </text>
    </comment>
    <comment ref="B37" authorId="0">
      <text>
        <r>
          <rPr>
            <sz val="8"/>
            <rFont val="Tahoma"/>
            <family val="2"/>
          </rPr>
          <t>In the case of a foreign assignment for an uninterrupted period of more than 12 expert months, the costs of transporting relocation goods (outward and homeward) are paid as a lump sum for each expert after completing the outward journey.</t>
        </r>
      </text>
    </comment>
  </commentList>
</comments>
</file>

<file path=xl/comments3.xml><?xml version="1.0" encoding="utf-8"?>
<comments xmlns="http://schemas.openxmlformats.org/spreadsheetml/2006/main">
  <authors>
    <author>Maike Lames</author>
  </authors>
  <commentList>
    <comment ref="B22" authorId="0">
      <text>
        <r>
          <rPr>
            <sz val="8"/>
            <rFont val="Tahoma"/>
            <family val="2"/>
          </rPr>
          <t xml:space="preserve">The contractor’s fee (or the fee of the expert assigned by the contractor) covers all personnel costs including ancillary personnel costs, costs of backstopping, communication, reporting and all overheads, profit, interest, risk, etc. The contractor must record the actual assignment times on GIZ’s invoice form.
</t>
        </r>
        <r>
          <rPr>
            <b/>
            <sz val="8"/>
            <rFont val="Tahoma"/>
            <family val="2"/>
          </rPr>
          <t>Billing</t>
        </r>
        <r>
          <rPr>
            <sz val="8"/>
            <rFont val="Tahoma"/>
            <family val="2"/>
          </rPr>
          <t xml:space="preserve">
The fee is based on the contractually agreed unit (e.g. expert hour, expert day and expert month). Units other than those agreed cannot be invoiced. If expert months are agreed in the contract, an expert month is 30 calendar days. 
</t>
        </r>
      </text>
    </comment>
    <comment ref="B23" authorId="0">
      <text>
        <r>
          <rPr>
            <sz val="8"/>
            <rFont val="Tahoma"/>
            <family val="2"/>
          </rPr>
          <t>The per diem is a lump sum which covers the additional cost of subsistence to the contractor or the contractor’s expert of an assignment away from their regular domicile and/or place of business for a period of official travel of at least one day. The per diem is not paid if full board is provided without charge by GIZ, the relevant executing institution(s), the partner institution or other third parties involved in implementing the contract.</t>
        </r>
      </text>
    </comment>
    <comment ref="B24" authorId="0">
      <text>
        <r>
          <rPr>
            <sz val="8"/>
            <rFont val="Tahoma"/>
            <family val="2"/>
          </rPr>
          <t>The overnight accommodation allowance is a lump sum which covers the cost to the contractor or the contractor’s expert of an assignment away from their regular domicile and/or place of business if an overnight stay is necessary.
The overnight accommodation allowance is not paid if accommodation is provided without charge by GIZ, the relevant executing institution(s), the partner institution or other third parties involved in implementing the contract.</t>
        </r>
      </text>
    </comment>
    <comment ref="B26" authorId="0">
      <text>
        <r>
          <rPr>
            <sz val="8"/>
            <rFont val="Tahoma"/>
            <family val="2"/>
          </rPr>
          <t xml:space="preserve">Air travel expenses are paid as set out on GIZ’s invoice form at the contractually agreed lump sum rates.
Air travel expenses are incurred for the outward and homeward journey of the contractor or the contractor’s expert to and from the country of assignment and for other contractually agreed official international, regional and domestic flights. The use of other means of transport for an expert’s outward and/or homeward journey requires written approval by GIZ.   
If the contractually agreed period of assignment of the expert seconded by the contractor to the country of assignment is in each case at least twelve uninterrupted expert months, air travel expenses shall also apply to the following flights:
• the outward and homeward journey of family members (partner and children who are under the age of 18 on the date of the outward journey), provided they stay in the country of assignment for an uninterrupted period of at least six months of the actual period of the expert’s assignment;
• one vacation flight each for the contractor’s expert and his accompanying family members;
• a further vacation flight for a married expert travelling to the country of assignment without his/her partner; the same applies to a civil partnership.
Depending on the destination, the lump sum is to be calculated on the basis of a reasonable combination of necessary economy, business class and special fares; providers that allow changes in bookings should be chosen. Advantage must be taken of any air fare reductions. </t>
        </r>
      </text>
    </comment>
    <comment ref="B34" authorId="0">
      <text>
        <r>
          <rPr>
            <sz val="8"/>
            <rFont val="Tahoma"/>
            <family val="2"/>
          </rPr>
          <t>Other travel expenses (domestic and foreign travel) are reimbursed on a lump sum basis in accordance with the contractually stipulated number and quantity.
Where staff are assigned for more than four uninterrupted expert months, costs of travel between the residence and workplace in the country of assignment shall not be deemed to be other travel expenses.</t>
        </r>
      </text>
    </comment>
    <comment ref="B37" authorId="0">
      <text>
        <r>
          <rPr>
            <sz val="8"/>
            <rFont val="Tahoma"/>
            <family val="2"/>
          </rPr>
          <t>In the case of a foreign assignment for an uninterrupted period of more than 12 expert months, the costs of transporting relocation goods (outward and homeward) are paid as a lump sum for each expert after completing the outward journey.</t>
        </r>
      </text>
    </comment>
  </commentList>
</comments>
</file>

<file path=xl/sharedStrings.xml><?xml version="1.0" encoding="utf-8"?>
<sst xmlns="http://schemas.openxmlformats.org/spreadsheetml/2006/main" count="583" uniqueCount="165">
  <si>
    <t>Dag-Hammarskjöld-Weg 1-5</t>
  </si>
  <si>
    <t>65760 Eschborn</t>
  </si>
  <si>
    <t>5.12</t>
  </si>
  <si>
    <t>5.13</t>
  </si>
  <si>
    <t>5.14</t>
  </si>
  <si>
    <t>5.18</t>
  </si>
  <si>
    <t>5.17</t>
  </si>
  <si>
    <t>5.11</t>
  </si>
  <si>
    <t>5.4.</t>
  </si>
  <si>
    <t>5.6.</t>
  </si>
  <si>
    <t>5.7.</t>
  </si>
  <si>
    <t>5.8.</t>
  </si>
  <si>
    <t>5.9.</t>
  </si>
  <si>
    <t>5.10.</t>
  </si>
  <si>
    <t>Deutsche Gesellschaft für Internationale Zusammenarbeit (GIZ) GmbH</t>
  </si>
  <si>
    <t>Firma:</t>
  </si>
  <si>
    <t xml:space="preserve">    </t>
  </si>
  <si>
    <t>5.15</t>
  </si>
  <si>
    <t>5.16</t>
  </si>
  <si>
    <t>Price schedule</t>
  </si>
  <si>
    <t>Company details:</t>
  </si>
  <si>
    <t>Company name</t>
  </si>
  <si>
    <t>Address</t>
  </si>
  <si>
    <t>Country</t>
  </si>
  <si>
    <t>Position:</t>
  </si>
  <si>
    <t>DOB:</t>
  </si>
  <si>
    <t>Expert I</t>
  </si>
  <si>
    <t>Expert II</t>
  </si>
  <si>
    <t>Expert III</t>
  </si>
  <si>
    <t>Expert IV</t>
  </si>
  <si>
    <t>Expert V</t>
  </si>
  <si>
    <t>TOTAL</t>
  </si>
  <si>
    <t>Annex:</t>
  </si>
  <si>
    <t>Sheet:</t>
  </si>
  <si>
    <t>please select</t>
  </si>
  <si>
    <t>lump sum</t>
  </si>
  <si>
    <t>see notes</t>
  </si>
  <si>
    <t>lump sum/month</t>
  </si>
  <si>
    <t>backstopping</t>
  </si>
  <si>
    <t>other (please enter)</t>
  </si>
  <si>
    <t>Please select months/days:</t>
  </si>
  <si>
    <t>Months</t>
  </si>
  <si>
    <t>Remuneration items</t>
  </si>
  <si>
    <t>Section</t>
  </si>
  <si>
    <t>of</t>
  </si>
  <si>
    <t>Terms</t>
  </si>
  <si>
    <t>Type of reimbursement</t>
  </si>
  <si>
    <t>Fee</t>
  </si>
  <si>
    <t>Per diem</t>
  </si>
  <si>
    <t>Subtotal</t>
  </si>
  <si>
    <t>Total costs (experts):</t>
  </si>
  <si>
    <t>PN:</t>
  </si>
  <si>
    <t>TN:</t>
  </si>
  <si>
    <t>Home country (days)</t>
  </si>
  <si>
    <t>Home country (total)</t>
  </si>
  <si>
    <t>Abroad (days)</t>
  </si>
  <si>
    <t>Abroad (total)</t>
  </si>
  <si>
    <t>EUR up to</t>
  </si>
  <si>
    <t xml:space="preserve"> EUR</t>
  </si>
  <si>
    <t>per flight</t>
  </si>
  <si>
    <t>Number</t>
  </si>
  <si>
    <t>up to</t>
  </si>
  <si>
    <t>EUR</t>
  </si>
  <si>
    <t>Flight costs</t>
  </si>
  <si>
    <t>Vacation flights</t>
  </si>
  <si>
    <t>Regional and domestic flights</t>
  </si>
  <si>
    <t>Other flights</t>
  </si>
  <si>
    <t>Other travel expenses</t>
  </si>
  <si>
    <t>Domestic travel expenses</t>
  </si>
  <si>
    <t>Foreign travel expenses</t>
  </si>
  <si>
    <t>Relocation goods</t>
  </si>
  <si>
    <t>Subtotal experts price schedule 1 up to</t>
  </si>
  <si>
    <t>Subtotal experts price schedule 2 up to</t>
  </si>
  <si>
    <t>Subtotal experts price schedule 3 up to</t>
  </si>
  <si>
    <t>Overall total experts up to</t>
  </si>
  <si>
    <t>Date:</t>
  </si>
  <si>
    <t>Signature (provider)</t>
  </si>
  <si>
    <t xml:space="preserve">Date:           Signature (GIZ staff) </t>
  </si>
  <si>
    <t>Days</t>
  </si>
  <si>
    <t>Assignment of national staff</t>
  </si>
  <si>
    <t>Equipment</t>
  </si>
  <si>
    <t>Supplies/non-durable items</t>
  </si>
  <si>
    <t>Local subsidies</t>
  </si>
  <si>
    <t>Other costs</t>
  </si>
  <si>
    <t>Flexible remuneration item</t>
  </si>
  <si>
    <t>Total "Terms" items 5.11 - 5.18</t>
  </si>
  <si>
    <t>Overall total:</t>
  </si>
  <si>
    <t xml:space="preserve">Price schedule </t>
  </si>
  <si>
    <t>Expert VI</t>
  </si>
  <si>
    <t>Expert VII</t>
  </si>
  <si>
    <t>Expert VIII</t>
  </si>
  <si>
    <t>Expert IX</t>
  </si>
  <si>
    <t>Expert X</t>
  </si>
  <si>
    <t xml:space="preserve">Subtotal </t>
  </si>
  <si>
    <t>Location, post code</t>
  </si>
  <si>
    <t>Expert XI</t>
  </si>
  <si>
    <t>Expert XII</t>
  </si>
  <si>
    <t>Expert XIII</t>
  </si>
  <si>
    <t>Expert XIV</t>
  </si>
  <si>
    <t>Expert XV</t>
  </si>
  <si>
    <t>Remuneration item
Section of "Terms"</t>
  </si>
  <si>
    <t>Billing method</t>
  </si>
  <si>
    <t>Quantity up to</t>
  </si>
  <si>
    <t>Unit price</t>
  </si>
  <si>
    <t>Total price</t>
  </si>
  <si>
    <t>Notes on item</t>
  </si>
  <si>
    <t>5.9 Other travel expenses</t>
  </si>
  <si>
    <t>Please add lines where required using the same numbering as the "Terms" (always with the relevant item from the "Terms" in column A)</t>
  </si>
  <si>
    <t>Unused lines can be deleted.</t>
  </si>
  <si>
    <t>5.11 National staff</t>
  </si>
  <si>
    <t>Driver</t>
  </si>
  <si>
    <t>Assistant</t>
  </si>
  <si>
    <t>Secretary</t>
  </si>
  <si>
    <t>5.12 Equipment</t>
  </si>
  <si>
    <t>5.13 Supplies/non-durable items</t>
  </si>
  <si>
    <t>5.16 Local subsidies</t>
  </si>
  <si>
    <t>5.17 Other costs</t>
  </si>
  <si>
    <t>5.18 Flexible remuneration item</t>
  </si>
  <si>
    <t>Office running costs</t>
  </si>
  <si>
    <t>Vehicle running costs</t>
  </si>
  <si>
    <t>Repairs</t>
  </si>
  <si>
    <t>International study trip</t>
  </si>
  <si>
    <t>Local/regional study trip</t>
  </si>
  <si>
    <t>Project seminar</t>
  </si>
  <si>
    <t>Workshop for partner experts</t>
  </si>
  <si>
    <t>Printing costs for advertising material</t>
  </si>
  <si>
    <t>lump sum on submission of copy of employment contract</t>
  </si>
  <si>
    <t>Only in exceptional cases</t>
  </si>
  <si>
    <t>Purchase of office equipment</t>
  </si>
  <si>
    <t xml:space="preserve">Fee </t>
  </si>
  <si>
    <t>5.9 Other travel expenses (only as explanation of the underlying costing / totals are NOT carried forward to page 1 of the price schedule)</t>
  </si>
  <si>
    <t>5.14 Subcontracts</t>
  </si>
  <si>
    <t>Subcontracts</t>
  </si>
  <si>
    <t>5.14 Subcontract</t>
  </si>
  <si>
    <t>Subcontract x</t>
  </si>
  <si>
    <t>Family name:</t>
  </si>
  <si>
    <t>b/f from schedule 1</t>
  </si>
  <si>
    <t>b/f from schedules 1 and 2</t>
  </si>
  <si>
    <t>against evidence</t>
  </si>
  <si>
    <t>Budget category</t>
  </si>
  <si>
    <t>e.g. rent, regular charges, telephone, internet, office materials</t>
  </si>
  <si>
    <t>Explanatory notes to the Price Schedule</t>
  </si>
  <si>
    <t xml:space="preserve">to offer dated: </t>
  </si>
  <si>
    <t>short title:</t>
  </si>
  <si>
    <t>GIZ processing-no.</t>
  </si>
  <si>
    <t>BN:</t>
  </si>
  <si>
    <t>VN:</t>
  </si>
  <si>
    <t>First name:</t>
  </si>
  <si>
    <t>Out-/homeward flight, experts</t>
  </si>
  <si>
    <t>Accommodation allowance</t>
  </si>
  <si>
    <t>Out-/homeward flight, depend.</t>
  </si>
  <si>
    <t>Workshop and training</t>
  </si>
  <si>
    <t>long term expert int.</t>
  </si>
  <si>
    <t>long term expert reg.</t>
  </si>
  <si>
    <t>long term expert nat.</t>
  </si>
  <si>
    <t>short term expert int.</t>
  </si>
  <si>
    <t>short term expert reg.</t>
  </si>
  <si>
    <t>short term expert nat.</t>
  </si>
  <si>
    <t>short term expert-pool</t>
  </si>
  <si>
    <t>Out-/homeward flights, experts</t>
  </si>
  <si>
    <t xml:space="preserve">Out-/homeward flights, depend.    </t>
  </si>
  <si>
    <t>Out-/homeward flights, depend.</t>
  </si>
  <si>
    <t>5.15 Workshop and training</t>
  </si>
  <si>
    <t xml:space="preserve">against evidence </t>
  </si>
  <si>
    <t>In accordance with "Terms and Conditions" subject to prior written approval</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</si>
</sst>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0\ &quot;DM&quot;_-;\-* #,##0.00\ &quot;DM&quot;_-;_-* &quot;-&quot;??\ &quot;DM&quot;_-;_-@_-"/>
    <numFmt numFmtId="173" formatCode="_-* #,##0.00\ _D_M_-;\-* #,##0.00\ _D_M_-;_-* &quot;-&quot;??\ _D_M_-;_-@_-"/>
    <numFmt numFmtId="174" formatCode="0.000"/>
    <numFmt numFmtId="175" formatCode="dd/mm/yy;@"/>
    <numFmt numFmtId="176" formatCode="0.0"/>
    <numFmt numFmtId="177" formatCode="#,##0.000"/>
    <numFmt numFmtId="178" formatCode="_-* #,##0.00\ [$€-407]_-;\-* #,##0.00\ [$€-407]_-;_-* &quot;-&quot;??\ [$€-407]_-;_-@_-"/>
    <numFmt numFmtId="179" formatCode="#,##0_ ;\-#,##0\ "/>
    <numFmt numFmtId="180" formatCode="#,##0.00\ &quot;€&quot;"/>
    <numFmt numFmtId="181" formatCode="&quot;Yes&quot;;&quot;Yes&quot;;&quot;No&quot;"/>
    <numFmt numFmtId="182" formatCode="&quot;True&quot;;&quot;True&quot;;&quot;False&quot;"/>
    <numFmt numFmtId="183" formatCode="&quot;On&quot;;&quot;On&quot;;&quot;Off&quot;"/>
    <numFmt numFmtId="184" formatCode="[$€-2]\ #,##0.00_);[Red]\([$€-2]\ #,##0.00\)"/>
  </numFmts>
  <fonts count="54">
    <font>
      <sz val="10"/>
      <name val="Arial"/>
      <family val="0"/>
    </font>
    <font>
      <sz val="10"/>
      <color indexed="8"/>
      <name val="Arial"/>
      <family val="2"/>
    </font>
    <font>
      <sz val="9"/>
      <name val="Arial"/>
      <family val="2"/>
    </font>
    <font>
      <b/>
      <sz val="9"/>
      <name val="Arial"/>
      <family val="2"/>
    </font>
    <font>
      <sz val="11"/>
      <name val="Arial"/>
      <family val="2"/>
    </font>
    <font>
      <b/>
      <sz val="11"/>
      <name val="Arial"/>
      <family val="2"/>
    </font>
    <font>
      <sz val="26"/>
      <name val="Arial"/>
      <family val="2"/>
    </font>
    <font>
      <b/>
      <sz val="10"/>
      <name val="Arial"/>
      <family val="2"/>
    </font>
    <font>
      <b/>
      <i/>
      <sz val="10"/>
      <name val="Arial"/>
      <family val="2"/>
    </font>
    <font>
      <sz val="8"/>
      <name val="Tahoma"/>
      <family val="2"/>
    </font>
    <font>
      <b/>
      <sz val="8"/>
      <name val="Tahoma"/>
      <family val="2"/>
    </font>
    <font>
      <i/>
      <sz val="9"/>
      <name val="Arial"/>
      <family val="2"/>
    </font>
    <font>
      <sz val="9"/>
      <name val="Tahoma"/>
      <family val="2"/>
    </font>
    <font>
      <b/>
      <sz val="16"/>
      <name val="Arial"/>
      <family val="2"/>
    </font>
    <font>
      <sz val="10"/>
      <color indexed="9"/>
      <name val="Arial"/>
      <family val="2"/>
    </font>
    <font>
      <b/>
      <sz val="10"/>
      <color indexed="63"/>
      <name val="Arial"/>
      <family val="2"/>
    </font>
    <font>
      <b/>
      <sz val="10"/>
      <color indexed="1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19"/>
      <name val="Arial"/>
      <family val="2"/>
    </font>
    <font>
      <sz val="10"/>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b/>
      <sz val="10"/>
      <color indexed="9"/>
      <name val="Arial"/>
      <family val="2"/>
    </font>
    <font>
      <sz val="9"/>
      <color indexed="9"/>
      <name val="Arial"/>
      <family val="2"/>
    </font>
    <font>
      <sz val="8"/>
      <color indexed="9"/>
      <name val="Arial"/>
      <family val="2"/>
    </font>
    <font>
      <sz val="8"/>
      <name val="Segoe UI"/>
      <family val="2"/>
    </font>
    <font>
      <b/>
      <sz val="12"/>
      <color indexed="8"/>
      <name val="Calibri"/>
      <family val="0"/>
    </font>
    <font>
      <b/>
      <sz val="11"/>
      <color indexed="8"/>
      <name val="Calibri"/>
      <family val="0"/>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9"/>
      <color theme="0"/>
      <name val="Arial"/>
      <family val="2"/>
    </font>
    <font>
      <sz val="8"/>
      <color theme="0"/>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
      <patternFill patternType="solid">
        <fgColor rgb="FFEAF5DF"/>
        <bgColor indexed="64"/>
      </patternFill>
    </fill>
    <fill>
      <patternFill patternType="solid">
        <fgColor theme="0" tint="-0.1499900072813034"/>
        <bgColor indexed="64"/>
      </patternFill>
    </fill>
  </fills>
  <borders count="10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style="thin"/>
      <bottom style="thin"/>
    </border>
    <border>
      <left/>
      <right/>
      <top/>
      <bottom style="thin"/>
    </border>
    <border>
      <left/>
      <right style="thin"/>
      <top/>
      <bottom style="thin"/>
    </border>
    <border>
      <left/>
      <right style="thin"/>
      <top/>
      <bottom/>
    </border>
    <border>
      <left style="thin"/>
      <right/>
      <top/>
      <bottom style="thin"/>
    </border>
    <border>
      <left/>
      <right style="thin"/>
      <top/>
      <bottom style="medium"/>
    </border>
    <border>
      <left/>
      <right style="thin"/>
      <top style="medium"/>
      <bottom/>
    </border>
    <border>
      <left/>
      <right/>
      <top style="medium"/>
      <bottom/>
    </border>
    <border>
      <left/>
      <right/>
      <top style="thin"/>
      <bottom/>
    </border>
    <border>
      <left/>
      <right style="thin"/>
      <top style="thin"/>
      <bottom style="thin"/>
    </border>
    <border>
      <left style="thin"/>
      <right/>
      <top style="thin"/>
      <bottom style="thin"/>
    </border>
    <border>
      <left style="thin"/>
      <right/>
      <top style="medium"/>
      <bottom/>
    </border>
    <border>
      <left style="medium"/>
      <right/>
      <top/>
      <bottom/>
    </border>
    <border>
      <left style="medium"/>
      <right/>
      <top style="medium"/>
      <bottom style="thin"/>
    </border>
    <border>
      <left/>
      <right/>
      <top style="medium"/>
      <bottom style="thin"/>
    </border>
    <border>
      <left/>
      <right style="medium"/>
      <top style="medium"/>
      <bottom style="thin"/>
    </border>
    <border>
      <left/>
      <right/>
      <top/>
      <bottom style="hair"/>
    </border>
    <border>
      <left/>
      <right style="medium"/>
      <top/>
      <bottom/>
    </border>
    <border>
      <left/>
      <right/>
      <top style="hair"/>
      <bottom style="hair"/>
    </border>
    <border>
      <left style="medium"/>
      <right/>
      <top style="hair"/>
      <bottom/>
    </border>
    <border>
      <left/>
      <right/>
      <top style="hair"/>
      <bottom/>
    </border>
    <border>
      <left style="medium"/>
      <right/>
      <top/>
      <bottom style="medium"/>
    </border>
    <border>
      <left/>
      <right style="medium"/>
      <top/>
      <bottom style="medium"/>
    </border>
    <border>
      <left style="medium"/>
      <right/>
      <top style="medium"/>
      <bottom/>
    </border>
    <border>
      <left style="thin"/>
      <right/>
      <top/>
      <bottom/>
    </border>
    <border>
      <left style="medium"/>
      <right/>
      <top/>
      <bottom style="hair"/>
    </border>
    <border>
      <left/>
      <right/>
      <top/>
      <bottom style="medium"/>
    </border>
    <border>
      <left style="hair"/>
      <right/>
      <top/>
      <bottom style="medium"/>
    </border>
    <border>
      <left style="hair"/>
      <right style="medium"/>
      <top style="thin"/>
      <bottom style="thin"/>
    </border>
    <border>
      <left style="hair"/>
      <right/>
      <top style="medium"/>
      <bottom/>
    </border>
    <border>
      <left style="medium"/>
      <right/>
      <top/>
      <bottom style="thin"/>
    </border>
    <border>
      <left style="hair"/>
      <right/>
      <top/>
      <bottom style="thin"/>
    </border>
    <border>
      <left/>
      <right style="medium"/>
      <top/>
      <bottom style="thin"/>
    </border>
    <border>
      <left style="medium"/>
      <right style="thin"/>
      <top style="thin"/>
      <bottom/>
    </border>
    <border>
      <left style="thin"/>
      <right style="hair"/>
      <top style="thin"/>
      <bottom style="thin"/>
    </border>
    <border>
      <left style="medium"/>
      <right style="thin"/>
      <top/>
      <bottom/>
    </border>
    <border>
      <left style="thin"/>
      <right style="hair"/>
      <top/>
      <bottom style="thin"/>
    </border>
    <border>
      <left style="medium"/>
      <right/>
      <top style="thin"/>
      <bottom style="medium"/>
    </border>
    <border>
      <left style="thin"/>
      <right/>
      <top/>
      <bottom style="medium"/>
    </border>
    <border>
      <left style="medium"/>
      <right style="thin"/>
      <top/>
      <bottom style="thin"/>
    </border>
    <border>
      <left style="medium"/>
      <right style="thin"/>
      <top style="thin"/>
      <bottom style="thin"/>
    </border>
    <border>
      <left style="thin"/>
      <right/>
      <top style="thin"/>
      <bottom/>
    </border>
    <border>
      <left/>
      <right style="thin"/>
      <top style="thin"/>
      <bottom/>
    </border>
    <border>
      <left/>
      <right style="medium"/>
      <top style="medium"/>
      <bottom/>
    </border>
    <border>
      <left style="medium"/>
      <right style="medium"/>
      <top style="medium"/>
      <bottom/>
    </border>
    <border>
      <left style="medium"/>
      <right style="medium"/>
      <top style="thin"/>
      <bottom style="thin"/>
    </border>
    <border>
      <left style="medium"/>
      <right style="medium"/>
      <top/>
      <bottom style="medium"/>
    </border>
    <border>
      <left style="medium"/>
      <right style="medium"/>
      <top/>
      <bottom style="thin"/>
    </border>
    <border>
      <left style="medium"/>
      <right/>
      <top style="thin"/>
      <bottom style="thin"/>
    </border>
    <border>
      <left style="medium"/>
      <right/>
      <top style="thin"/>
      <bottom/>
    </border>
    <border>
      <left style="hair"/>
      <right style="medium"/>
      <top/>
      <bottom style="medium"/>
    </border>
    <border>
      <left style="hair"/>
      <right style="medium"/>
      <top style="medium"/>
      <bottom/>
    </border>
    <border>
      <left style="hair"/>
      <right style="medium"/>
      <top/>
      <bottom style="thin"/>
    </border>
    <border>
      <left/>
      <right style="medium"/>
      <top style="thin"/>
      <bottom style="medium"/>
    </border>
    <border>
      <left/>
      <right style="medium"/>
      <top style="thin"/>
      <bottom style="thin"/>
    </border>
    <border>
      <left/>
      <right/>
      <top style="thin"/>
      <bottom style="medium"/>
    </border>
    <border>
      <left style="thin"/>
      <right/>
      <top/>
      <bottom style="hair"/>
    </border>
    <border>
      <left style="thin"/>
      <right style="thin"/>
      <top style="thin"/>
      <bottom/>
    </border>
    <border>
      <left/>
      <right style="medium"/>
      <top style="thin"/>
      <bottom/>
    </border>
    <border>
      <left style="medium"/>
      <right style="thin">
        <color theme="0" tint="-0.149959996342659"/>
      </right>
      <top style="thin">
        <color theme="0" tint="-0.24997000396251678"/>
      </top>
      <bottom style="thin">
        <color theme="0" tint="-0.149959996342659"/>
      </bottom>
    </border>
    <border>
      <left style="thin">
        <color theme="0" tint="-0.149959996342659"/>
      </left>
      <right style="thin">
        <color theme="0" tint="-0.149959996342659"/>
      </right>
      <top style="thin">
        <color theme="0" tint="-0.24997000396251678"/>
      </top>
      <bottom style="thin">
        <color theme="0" tint="-0.149959996342659"/>
      </bottom>
    </border>
    <border>
      <left style="thin">
        <color theme="0" tint="-0.149959996342659"/>
      </left>
      <right style="medium"/>
      <top style="thin">
        <color theme="0" tint="-0.24997000396251678"/>
      </top>
      <bottom style="thin">
        <color theme="0" tint="-0.149959996342659"/>
      </bottom>
    </border>
    <border>
      <left style="medium"/>
      <right style="thin">
        <color theme="0" tint="-0.149959996342659"/>
      </right>
      <top style="thin">
        <color theme="0" tint="-0.149959996342659"/>
      </top>
      <bottom style="thin">
        <color theme="0" tint="-0.149959996342659"/>
      </bottom>
    </border>
    <border>
      <left style="thin">
        <color theme="0" tint="-0.149959996342659"/>
      </left>
      <right style="thin">
        <color theme="0" tint="-0.149959996342659"/>
      </right>
      <top style="thin">
        <color theme="0" tint="-0.149959996342659"/>
      </top>
      <bottom style="thin">
        <color theme="0" tint="-0.149959996342659"/>
      </bottom>
    </border>
    <border>
      <left style="thin">
        <color theme="0" tint="-0.149959996342659"/>
      </left>
      <right style="medium"/>
      <top style="thin">
        <color theme="0" tint="-0.149959996342659"/>
      </top>
      <bottom style="thin">
        <color theme="0" tint="-0.149959996342659"/>
      </bottom>
    </border>
    <border>
      <left style="medium"/>
      <right style="thin">
        <color theme="0" tint="-0.149959996342659"/>
      </right>
      <top style="thin">
        <color theme="0" tint="-0.149959996342659"/>
      </top>
      <bottom style="medium"/>
    </border>
    <border>
      <left style="thin">
        <color theme="0" tint="-0.149959996342659"/>
      </left>
      <right style="thin">
        <color theme="0" tint="-0.149959996342659"/>
      </right>
      <top style="thin">
        <color theme="0" tint="-0.149959996342659"/>
      </top>
      <bottom style="medium"/>
    </border>
    <border>
      <left style="thin">
        <color theme="0" tint="-0.149959996342659"/>
      </left>
      <right style="medium"/>
      <top style="thin">
        <color theme="0" tint="-0.149959996342659"/>
      </top>
      <bottom style="medium"/>
    </border>
    <border>
      <left style="thin">
        <color theme="0" tint="-0.149959996342659"/>
      </left>
      <right style="thin">
        <color theme="0" tint="-0.149959996342659"/>
      </right>
      <top style="thin">
        <color theme="0" tint="-0.1499900072813034"/>
      </top>
      <bottom style="thin">
        <color theme="0" tint="-0.149959996342659"/>
      </bottom>
    </border>
    <border>
      <left style="thin">
        <color theme="0" tint="-0.149959996342659"/>
      </left>
      <right style="medium"/>
      <top style="thin">
        <color theme="0" tint="-0.1499900072813034"/>
      </top>
      <bottom style="thin">
        <color theme="0" tint="-0.149959996342659"/>
      </bottom>
    </border>
    <border>
      <left style="thin">
        <color theme="0" tint="-0.149959996342659"/>
      </left>
      <right style="thin">
        <color theme="0" tint="-0.149959996342659"/>
      </right>
      <top style="thin"/>
      <bottom style="thin">
        <color theme="0" tint="-0.149959996342659"/>
      </bottom>
    </border>
    <border>
      <left style="thin">
        <color theme="0" tint="-0.149959996342659"/>
      </left>
      <right style="medium"/>
      <top style="thin"/>
      <bottom style="thin">
        <color theme="0" tint="-0.149959996342659"/>
      </bottom>
    </border>
    <border>
      <left style="thin"/>
      <right/>
      <top style="medium"/>
      <bottom style="thin"/>
    </border>
    <border>
      <left style="medium"/>
      <right/>
      <top style="hair"/>
      <bottom style="hair"/>
    </border>
    <border>
      <left style="thin"/>
      <right style="thin"/>
      <top style="thin"/>
      <bottom style="thin"/>
    </border>
    <border>
      <left style="thin"/>
      <right style="medium"/>
      <top style="thin"/>
      <bottom style="thin"/>
    </border>
    <border>
      <left style="medium"/>
      <right style="thin">
        <color theme="0" tint="-0.149959996342659"/>
      </right>
      <top style="thin">
        <color theme="0" tint="-0.1499900072813034"/>
      </top>
      <bottom style="thin">
        <color theme="0" tint="-0.149959996342659"/>
      </bottom>
    </border>
    <border>
      <left style="medium"/>
      <right style="thin">
        <color theme="0" tint="-0.149959996342659"/>
      </right>
      <top style="thin"/>
      <bottom style="thin">
        <color theme="0" tint="-0.149959996342659"/>
      </bottom>
    </border>
    <border>
      <left style="thin">
        <color theme="0" tint="-0.149959996342659"/>
      </left>
      <right style="thin">
        <color theme="0" tint="-0.149959996342659"/>
      </right>
      <top style="thin">
        <color theme="0" tint="-0.1499900072813034"/>
      </top>
      <bottom style="medium"/>
    </border>
    <border>
      <left style="medium"/>
      <right/>
      <top style="medium"/>
      <bottom style="medium"/>
    </border>
    <border>
      <left/>
      <right/>
      <top style="medium"/>
      <bottom style="medium"/>
    </border>
    <border>
      <left/>
      <right style="medium"/>
      <top style="medium"/>
      <bottom style="medium"/>
    </border>
    <border>
      <left/>
      <right style="thin"/>
      <top style="thin"/>
      <bottom style="medium"/>
    </border>
    <border>
      <left/>
      <right style="thin"/>
      <top/>
      <bottom style="hair"/>
    </border>
    <border>
      <left/>
      <right style="thin"/>
      <top style="hair"/>
      <bottom style="hair"/>
    </border>
    <border>
      <left/>
      <right style="thin"/>
      <top style="medium"/>
      <bottom style="thin"/>
    </border>
    <border>
      <left style="hair"/>
      <right/>
      <top/>
      <bottom/>
    </border>
    <border>
      <left style="hair"/>
      <right/>
      <top style="hair"/>
      <bottom style="medium"/>
    </border>
    <border>
      <left/>
      <right style="medium"/>
      <top style="hair"/>
      <bottom style="medium"/>
    </border>
    <border>
      <left style="hair"/>
      <right/>
      <top style="hair"/>
      <bottom style="hair"/>
    </border>
    <border>
      <left/>
      <right style="medium"/>
      <top style="hair"/>
      <bottom style="hair"/>
    </border>
    <border>
      <left style="hair"/>
      <right/>
      <top style="thin"/>
      <bottom style="hair"/>
    </border>
    <border>
      <left/>
      <right style="medium"/>
      <top style="thin"/>
      <bottom style="hair"/>
    </border>
    <border>
      <left style="medium"/>
      <right style="thin">
        <color theme="0" tint="-0.24997000396251678"/>
      </right>
      <top style="medium"/>
      <bottom style="thin">
        <color theme="0" tint="-0.24997000396251678"/>
      </bottom>
    </border>
    <border>
      <left style="thin">
        <color theme="0" tint="-0.24997000396251678"/>
      </left>
      <right style="thin">
        <color theme="0" tint="-0.24997000396251678"/>
      </right>
      <top style="medium"/>
      <bottom style="thin">
        <color theme="0" tint="-0.24997000396251678"/>
      </bottom>
    </border>
    <border>
      <left style="thin">
        <color theme="0" tint="-0.24997000396251678"/>
      </left>
      <right style="medium"/>
      <top style="medium"/>
      <bottom style="thin">
        <color theme="0" tint="-0.24997000396251678"/>
      </bottom>
    </border>
    <border>
      <left style="medium"/>
      <right style="thin">
        <color theme="0" tint="-0.1499900072813034"/>
      </right>
      <top style="medium"/>
      <bottom style="thin">
        <color theme="0" tint="-0.1499900072813034"/>
      </bottom>
    </border>
    <border>
      <left style="thin">
        <color theme="0" tint="-0.1499900072813034"/>
      </left>
      <right style="thin">
        <color theme="0" tint="-0.1499900072813034"/>
      </right>
      <top style="medium"/>
      <bottom style="thin">
        <color theme="0" tint="-0.1499900072813034"/>
      </bottom>
    </border>
    <border>
      <left style="thin">
        <color theme="0" tint="-0.1499900072813034"/>
      </left>
      <right style="medium"/>
      <top style="medium"/>
      <bottom style="thin">
        <color theme="0" tint="-0.149990007281303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6" borderId="2" applyNumberFormat="0" applyAlignment="0" applyProtection="0"/>
    <xf numFmtId="41" fontId="0" fillId="0" borderId="0" applyFont="0" applyFill="0" applyBorder="0" applyAlignment="0" applyProtection="0"/>
    <xf numFmtId="0" fontId="38" fillId="27"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41" fillId="28" borderId="0" applyNumberFormat="0" applyBorder="0" applyAlignment="0" applyProtection="0"/>
    <xf numFmtId="173" fontId="0" fillId="0" borderId="0" applyFont="0" applyFill="0" applyBorder="0" applyAlignment="0" applyProtection="0"/>
    <xf numFmtId="0" fontId="4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3" fillId="31" borderId="0" applyNumberFormat="0" applyBorder="0" applyAlignment="0" applyProtection="0"/>
    <xf numFmtId="0" fontId="0" fillId="0" borderId="0">
      <alignment/>
      <protection/>
    </xf>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172"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32" borderId="9" applyNumberFormat="0" applyAlignment="0" applyProtection="0"/>
  </cellStyleXfs>
  <cellXfs count="482">
    <xf numFmtId="0" fontId="0" fillId="0" borderId="0" xfId="0" applyAlignment="1">
      <alignment/>
    </xf>
    <xf numFmtId="0" fontId="2" fillId="0" borderId="0" xfId="0" applyFont="1" applyAlignment="1">
      <alignment/>
    </xf>
    <xf numFmtId="0" fontId="2" fillId="0" borderId="10" xfId="0" applyFont="1" applyBorder="1" applyAlignment="1">
      <alignment/>
    </xf>
    <xf numFmtId="0" fontId="2" fillId="0" borderId="11" xfId="0" applyFont="1" applyBorder="1" applyAlignment="1">
      <alignment/>
    </xf>
    <xf numFmtId="0" fontId="2" fillId="0" borderId="12" xfId="0" applyFont="1" applyBorder="1" applyAlignment="1">
      <alignment/>
    </xf>
    <xf numFmtId="0" fontId="2" fillId="0" borderId="13" xfId="0" applyFont="1" applyBorder="1" applyAlignment="1">
      <alignment/>
    </xf>
    <xf numFmtId="0" fontId="2" fillId="0" borderId="0" xfId="0" applyFont="1" applyBorder="1" applyAlignment="1">
      <alignment/>
    </xf>
    <xf numFmtId="0" fontId="2" fillId="0" borderId="14" xfId="0" applyFont="1" applyBorder="1" applyAlignment="1">
      <alignment/>
    </xf>
    <xf numFmtId="0" fontId="0" fillId="0" borderId="0" xfId="0" applyBorder="1" applyAlignment="1">
      <alignment/>
    </xf>
    <xf numFmtId="0" fontId="2" fillId="0" borderId="15" xfId="0" applyFont="1" applyBorder="1" applyAlignment="1">
      <alignment/>
    </xf>
    <xf numFmtId="0" fontId="2" fillId="0" borderId="16" xfId="0" applyFont="1" applyBorder="1" applyAlignment="1">
      <alignment/>
    </xf>
    <xf numFmtId="0" fontId="2" fillId="0" borderId="16" xfId="0" applyFont="1" applyBorder="1" applyAlignment="1">
      <alignment horizontal="centerContinuous"/>
    </xf>
    <xf numFmtId="0" fontId="2" fillId="0" borderId="17" xfId="0" applyFont="1" applyBorder="1" applyAlignment="1" quotePrefix="1">
      <alignment horizontal="left"/>
    </xf>
    <xf numFmtId="3" fontId="2" fillId="0" borderId="10" xfId="0" applyNumberFormat="1" applyFont="1" applyBorder="1" applyAlignment="1">
      <alignment/>
    </xf>
    <xf numFmtId="3" fontId="2" fillId="0" borderId="11" xfId="0" applyNumberFormat="1" applyFont="1" applyBorder="1" applyAlignment="1">
      <alignment/>
    </xf>
    <xf numFmtId="3" fontId="2" fillId="0" borderId="18" xfId="0" applyNumberFormat="1" applyFont="1" applyBorder="1" applyAlignment="1">
      <alignment/>
    </xf>
    <xf numFmtId="0" fontId="2" fillId="0" borderId="19" xfId="0" applyFont="1" applyBorder="1" applyAlignment="1">
      <alignment vertical="center"/>
    </xf>
    <xf numFmtId="0" fontId="2" fillId="0" borderId="20" xfId="0" applyFont="1" applyBorder="1" applyAlignment="1">
      <alignment vertical="center"/>
    </xf>
    <xf numFmtId="3" fontId="2" fillId="0" borderId="10" xfId="0" applyNumberFormat="1" applyFont="1" applyBorder="1" applyAlignment="1">
      <alignment vertical="center"/>
    </xf>
    <xf numFmtId="0" fontId="2" fillId="0" borderId="10" xfId="0" applyFont="1" applyBorder="1" applyAlignment="1" quotePrefix="1">
      <alignment horizontal="left" vertical="center"/>
    </xf>
    <xf numFmtId="3" fontId="2" fillId="0" borderId="19" xfId="0" applyNumberFormat="1" applyFont="1" applyBorder="1" applyAlignment="1">
      <alignment vertical="center"/>
    </xf>
    <xf numFmtId="0" fontId="0" fillId="0" borderId="20" xfId="0" applyBorder="1" applyAlignment="1" quotePrefix="1">
      <alignment horizontal="left"/>
    </xf>
    <xf numFmtId="0" fontId="2" fillId="0" borderId="0" xfId="0" applyFont="1" applyAlignment="1" quotePrefix="1">
      <alignment horizontal="left"/>
    </xf>
    <xf numFmtId="0" fontId="2" fillId="0" borderId="21" xfId="0" applyFont="1" applyBorder="1" applyAlignment="1">
      <alignment/>
    </xf>
    <xf numFmtId="0" fontId="3" fillId="0" borderId="17" xfId="0" applyFont="1" applyBorder="1" applyAlignment="1">
      <alignment horizontal="centerContinuous"/>
    </xf>
    <xf numFmtId="0" fontId="3" fillId="0" borderId="16" xfId="0" applyFont="1" applyBorder="1" applyAlignment="1">
      <alignment horizontal="centerContinuous"/>
    </xf>
    <xf numFmtId="0" fontId="2" fillId="0" borderId="0" xfId="0" applyFont="1" applyBorder="1" applyAlignment="1">
      <alignment vertical="center"/>
    </xf>
    <xf numFmtId="0" fontId="2" fillId="0" borderId="10" xfId="0" applyFont="1" applyBorder="1" applyAlignment="1">
      <alignment vertical="center"/>
    </xf>
    <xf numFmtId="49" fontId="2" fillId="0" borderId="0" xfId="0" applyNumberFormat="1" applyFont="1" applyBorder="1" applyAlignment="1">
      <alignment vertical="top"/>
    </xf>
    <xf numFmtId="0" fontId="2" fillId="0" borderId="0" xfId="0" applyFont="1" applyBorder="1" applyAlignment="1">
      <alignment/>
    </xf>
    <xf numFmtId="0" fontId="0" fillId="0" borderId="0" xfId="0" applyAlignment="1">
      <alignment/>
    </xf>
    <xf numFmtId="0" fontId="2" fillId="0" borderId="0" xfId="0" applyFont="1" applyAlignment="1" quotePrefix="1">
      <alignment/>
    </xf>
    <xf numFmtId="0" fontId="2" fillId="0" borderId="0" xfId="0" applyFont="1" applyBorder="1" applyAlignment="1" quotePrefix="1">
      <alignment horizontal="left" vertical="top"/>
    </xf>
    <xf numFmtId="0" fontId="6" fillId="33" borderId="0" xfId="0" applyFont="1" applyFill="1" applyBorder="1" applyAlignment="1">
      <alignment/>
    </xf>
    <xf numFmtId="0" fontId="2" fillId="33" borderId="22" xfId="0" applyFont="1" applyFill="1" applyBorder="1" applyAlignment="1">
      <alignment horizontal="left" indent="1"/>
    </xf>
    <xf numFmtId="0" fontId="0" fillId="33" borderId="0" xfId="0" applyFill="1" applyBorder="1" applyAlignment="1">
      <alignment horizontal="left" indent="1"/>
    </xf>
    <xf numFmtId="0" fontId="2" fillId="33" borderId="0" xfId="0" applyFont="1" applyFill="1" applyBorder="1" applyAlignment="1" quotePrefix="1">
      <alignment horizontal="center"/>
    </xf>
    <xf numFmtId="0" fontId="2" fillId="33" borderId="0" xfId="0" applyFont="1" applyFill="1" applyBorder="1" applyAlignment="1">
      <alignment horizontal="center"/>
    </xf>
    <xf numFmtId="0" fontId="2" fillId="33" borderId="0" xfId="0" applyFont="1" applyFill="1" applyBorder="1" applyAlignment="1">
      <alignment/>
    </xf>
    <xf numFmtId="49" fontId="2" fillId="33" borderId="22" xfId="0" applyNumberFormat="1" applyFont="1" applyFill="1" applyBorder="1" applyAlignment="1">
      <alignment/>
    </xf>
    <xf numFmtId="0" fontId="3" fillId="33" borderId="23" xfId="0" applyFont="1" applyFill="1" applyBorder="1" applyAlignment="1">
      <alignment/>
    </xf>
    <xf numFmtId="0" fontId="3" fillId="33" borderId="24" xfId="0" applyFont="1" applyFill="1" applyBorder="1" applyAlignment="1">
      <alignment/>
    </xf>
    <xf numFmtId="0" fontId="3" fillId="33" borderId="25" xfId="0" applyFont="1" applyFill="1" applyBorder="1" applyAlignment="1">
      <alignment/>
    </xf>
    <xf numFmtId="0" fontId="2" fillId="33" borderId="18" xfId="0" applyFont="1" applyFill="1" applyBorder="1" applyAlignment="1">
      <alignment horizontal="left" vertical="top"/>
    </xf>
    <xf numFmtId="0" fontId="2" fillId="33" borderId="26" xfId="0" applyFont="1" applyFill="1" applyBorder="1" applyAlignment="1">
      <alignment horizontal="left" vertical="top"/>
    </xf>
    <xf numFmtId="0" fontId="2" fillId="33" borderId="22" xfId="0" applyFont="1" applyFill="1" applyBorder="1" applyAlignment="1">
      <alignment horizontal="center"/>
    </xf>
    <xf numFmtId="0" fontId="2" fillId="33" borderId="27" xfId="0" applyFont="1" applyFill="1" applyBorder="1" applyAlignment="1">
      <alignment horizontal="center"/>
    </xf>
    <xf numFmtId="0" fontId="2" fillId="33" borderId="28" xfId="0" applyFont="1" applyFill="1" applyBorder="1" applyAlignment="1">
      <alignment/>
    </xf>
    <xf numFmtId="0" fontId="2" fillId="33" borderId="28" xfId="0" applyFont="1" applyFill="1" applyBorder="1" applyAlignment="1" quotePrefix="1">
      <alignment horizontal="left"/>
    </xf>
    <xf numFmtId="49" fontId="2" fillId="33" borderId="22" xfId="0" applyNumberFormat="1" applyFont="1" applyFill="1" applyBorder="1" applyAlignment="1" quotePrefix="1">
      <alignment horizontal="center"/>
    </xf>
    <xf numFmtId="0" fontId="2" fillId="33" borderId="29" xfId="0" applyFont="1" applyFill="1" applyBorder="1" applyAlignment="1" quotePrefix="1">
      <alignment horizontal="left"/>
    </xf>
    <xf numFmtId="0" fontId="2" fillId="33" borderId="30" xfId="0" applyFont="1" applyFill="1" applyBorder="1" applyAlignment="1" quotePrefix="1">
      <alignment horizontal="left"/>
    </xf>
    <xf numFmtId="0" fontId="2" fillId="33" borderId="31" xfId="0" applyFont="1" applyFill="1" applyBorder="1" applyAlignment="1">
      <alignment horizontal="center"/>
    </xf>
    <xf numFmtId="0" fontId="2" fillId="33" borderId="32" xfId="0" applyFont="1" applyFill="1" applyBorder="1" applyAlignment="1">
      <alignment horizontal="center"/>
    </xf>
    <xf numFmtId="0" fontId="0" fillId="33" borderId="33" xfId="0" applyFill="1" applyBorder="1" applyAlignment="1">
      <alignment/>
    </xf>
    <xf numFmtId="0" fontId="0" fillId="33" borderId="33" xfId="0" applyFill="1" applyBorder="1" applyAlignment="1">
      <alignment horizontal="right"/>
    </xf>
    <xf numFmtId="0" fontId="0" fillId="33" borderId="17" xfId="0" applyFill="1" applyBorder="1" applyAlignment="1">
      <alignment horizontal="right"/>
    </xf>
    <xf numFmtId="0" fontId="0" fillId="33" borderId="22" xfId="0" applyFill="1" applyBorder="1" applyAlignment="1">
      <alignment/>
    </xf>
    <xf numFmtId="0" fontId="2" fillId="33" borderId="34" xfId="0" applyFont="1" applyFill="1" applyBorder="1" applyAlignment="1">
      <alignment/>
    </xf>
    <xf numFmtId="1" fontId="2" fillId="34" borderId="35" xfId="0" applyNumberFormat="1" applyFont="1" applyFill="1" applyBorder="1" applyAlignment="1" applyProtection="1">
      <alignment horizontal="right"/>
      <protection locked="0"/>
    </xf>
    <xf numFmtId="1" fontId="2" fillId="0" borderId="0" xfId="0" applyNumberFormat="1" applyFont="1" applyFill="1" applyBorder="1" applyAlignment="1" applyProtection="1">
      <alignment horizontal="right"/>
      <protection/>
    </xf>
    <xf numFmtId="176" fontId="2" fillId="33" borderId="22" xfId="0" applyNumberFormat="1" applyFont="1" applyFill="1" applyBorder="1" applyAlignment="1">
      <alignment/>
    </xf>
    <xf numFmtId="174" fontId="2" fillId="33" borderId="27" xfId="0" applyNumberFormat="1" applyFont="1" applyFill="1" applyBorder="1" applyAlignment="1">
      <alignment/>
    </xf>
    <xf numFmtId="49" fontId="3" fillId="33" borderId="22" xfId="0" applyNumberFormat="1" applyFont="1" applyFill="1" applyBorder="1" applyAlignment="1" quotePrefix="1">
      <alignment horizontal="center"/>
    </xf>
    <xf numFmtId="174" fontId="3" fillId="34" borderId="35" xfId="0" applyNumberFormat="1" applyFont="1" applyFill="1" applyBorder="1" applyAlignment="1" applyProtection="1">
      <alignment horizontal="right"/>
      <protection/>
    </xf>
    <xf numFmtId="174" fontId="3" fillId="0" borderId="0" xfId="0" applyNumberFormat="1" applyFont="1" applyFill="1" applyBorder="1" applyAlignment="1" applyProtection="1">
      <alignment horizontal="right"/>
      <protection/>
    </xf>
    <xf numFmtId="174" fontId="2" fillId="0" borderId="31" xfId="0" applyNumberFormat="1" applyFont="1" applyFill="1" applyBorder="1" applyAlignment="1">
      <alignment/>
    </xf>
    <xf numFmtId="174" fontId="2" fillId="0" borderId="36" xfId="0" applyNumberFormat="1" applyFont="1" applyFill="1" applyBorder="1" applyAlignment="1">
      <alignment/>
    </xf>
    <xf numFmtId="0" fontId="2" fillId="33" borderId="37" xfId="0" applyFont="1" applyFill="1" applyBorder="1" applyAlignment="1">
      <alignment/>
    </xf>
    <xf numFmtId="0" fontId="2" fillId="0" borderId="32" xfId="0" applyFont="1" applyFill="1" applyBorder="1" applyAlignment="1">
      <alignment/>
    </xf>
    <xf numFmtId="174" fontId="2" fillId="33" borderId="31" xfId="0" applyNumberFormat="1" applyFont="1" applyFill="1" applyBorder="1" applyAlignment="1">
      <alignment/>
    </xf>
    <xf numFmtId="174" fontId="2" fillId="33" borderId="32" xfId="0" applyNumberFormat="1" applyFont="1" applyFill="1" applyBorder="1" applyAlignment="1">
      <alignment/>
    </xf>
    <xf numFmtId="0" fontId="7" fillId="33" borderId="24" xfId="0" applyFont="1" applyFill="1" applyBorder="1" applyAlignment="1">
      <alignment/>
    </xf>
    <xf numFmtId="177" fontId="2" fillId="34" borderId="20" xfId="0" applyNumberFormat="1" applyFont="1" applyFill="1" applyBorder="1" applyAlignment="1" applyProtection="1">
      <alignment/>
      <protection locked="0"/>
    </xf>
    <xf numFmtId="4" fontId="2" fillId="33" borderId="38" xfId="0" applyNumberFormat="1" applyFont="1" applyFill="1" applyBorder="1" applyAlignment="1">
      <alignment/>
    </xf>
    <xf numFmtId="0" fontId="8" fillId="35" borderId="31" xfId="0" applyFont="1" applyFill="1" applyBorder="1" applyAlignment="1">
      <alignment/>
    </xf>
    <xf numFmtId="0" fontId="0" fillId="35" borderId="36" xfId="0" applyFill="1" applyBorder="1" applyAlignment="1">
      <alignment/>
    </xf>
    <xf numFmtId="0" fontId="2" fillId="35" borderId="37" xfId="0" applyFont="1" applyFill="1" applyBorder="1" applyAlignment="1">
      <alignment/>
    </xf>
    <xf numFmtId="4" fontId="2" fillId="35" borderId="32" xfId="0" applyNumberFormat="1" applyFont="1" applyFill="1" applyBorder="1" applyAlignment="1">
      <alignment/>
    </xf>
    <xf numFmtId="49" fontId="2" fillId="33" borderId="33" xfId="0" applyNumberFormat="1" applyFont="1" applyFill="1" applyBorder="1" applyAlignment="1">
      <alignment/>
    </xf>
    <xf numFmtId="0" fontId="2" fillId="33" borderId="39" xfId="0" applyFont="1" applyFill="1" applyBorder="1" applyAlignment="1">
      <alignment/>
    </xf>
    <xf numFmtId="3" fontId="2" fillId="33" borderId="21" xfId="0" applyNumberFormat="1" applyFont="1" applyFill="1" applyBorder="1" applyAlignment="1">
      <alignment horizontal="centerContinuous"/>
    </xf>
    <xf numFmtId="49" fontId="2" fillId="33" borderId="40" xfId="0" applyNumberFormat="1" applyFont="1" applyFill="1" applyBorder="1" applyAlignment="1">
      <alignment/>
    </xf>
    <xf numFmtId="0" fontId="2" fillId="33" borderId="14" xfId="0" applyFont="1" applyFill="1" applyBorder="1" applyAlignment="1">
      <alignment/>
    </xf>
    <xf numFmtId="0" fontId="2" fillId="33" borderId="41" xfId="0" applyFont="1" applyFill="1" applyBorder="1" applyAlignment="1">
      <alignment/>
    </xf>
    <xf numFmtId="3" fontId="2" fillId="33" borderId="14" xfId="0" applyNumberFormat="1" applyFont="1" applyFill="1" applyBorder="1" applyAlignment="1">
      <alignment horizontal="center"/>
    </xf>
    <xf numFmtId="3" fontId="2" fillId="33" borderId="42" xfId="0" applyNumberFormat="1" applyFont="1" applyFill="1" applyBorder="1" applyAlignment="1">
      <alignment horizontal="center"/>
    </xf>
    <xf numFmtId="49" fontId="2" fillId="33" borderId="43" xfId="0" applyNumberFormat="1" applyFont="1" applyFill="1" applyBorder="1" applyAlignment="1">
      <alignment/>
    </xf>
    <xf numFmtId="0" fontId="2" fillId="34" borderId="44" xfId="0" applyNumberFormat="1" applyFont="1" applyFill="1" applyBorder="1" applyAlignment="1" applyProtection="1">
      <alignment/>
      <protection locked="0"/>
    </xf>
    <xf numFmtId="4" fontId="2" fillId="33" borderId="42" xfId="0" applyNumberFormat="1" applyFont="1" applyFill="1" applyBorder="1" applyAlignment="1">
      <alignment/>
    </xf>
    <xf numFmtId="49" fontId="2" fillId="33" borderId="45" xfId="0" applyNumberFormat="1" applyFont="1" applyFill="1" applyBorder="1" applyAlignment="1">
      <alignment/>
    </xf>
    <xf numFmtId="0" fontId="2" fillId="34" borderId="46" xfId="0" applyNumberFormat="1" applyFont="1" applyFill="1" applyBorder="1" applyAlignment="1" applyProtection="1">
      <alignment/>
      <protection locked="0"/>
    </xf>
    <xf numFmtId="0" fontId="8" fillId="35" borderId="47" xfId="0" applyFont="1" applyFill="1" applyBorder="1" applyAlignment="1">
      <alignment/>
    </xf>
    <xf numFmtId="3" fontId="2" fillId="35" borderId="48" xfId="0" applyNumberFormat="1" applyFont="1" applyFill="1" applyBorder="1" applyAlignment="1">
      <alignment/>
    </xf>
    <xf numFmtId="49" fontId="2" fillId="33" borderId="49" xfId="0" applyNumberFormat="1" applyFont="1" applyFill="1" applyBorder="1" applyAlignment="1">
      <alignment/>
    </xf>
    <xf numFmtId="49" fontId="2" fillId="33" borderId="41" xfId="0" applyNumberFormat="1" applyFont="1" applyFill="1" applyBorder="1" applyAlignment="1">
      <alignment/>
    </xf>
    <xf numFmtId="0" fontId="2" fillId="33" borderId="14" xfId="0" applyNumberFormat="1" applyFont="1" applyFill="1" applyBorder="1" applyAlignment="1">
      <alignment/>
    </xf>
    <xf numFmtId="174" fontId="2" fillId="34" borderId="46" xfId="0" applyNumberFormat="1" applyFont="1" applyFill="1" applyBorder="1" applyAlignment="1" applyProtection="1">
      <alignment/>
      <protection locked="0"/>
    </xf>
    <xf numFmtId="0" fontId="2" fillId="35" borderId="37" xfId="0" applyFont="1" applyFill="1" applyBorder="1" applyAlignment="1" applyProtection="1">
      <alignment/>
      <protection/>
    </xf>
    <xf numFmtId="4" fontId="3" fillId="35" borderId="31" xfId="0" applyNumberFormat="1" applyFont="1" applyFill="1" applyBorder="1" applyAlignment="1">
      <alignment horizontal="right"/>
    </xf>
    <xf numFmtId="4" fontId="3" fillId="35" borderId="32" xfId="0" applyNumberFormat="1" applyFont="1" applyFill="1" applyBorder="1" applyAlignment="1">
      <alignment horizontal="right"/>
    </xf>
    <xf numFmtId="0" fontId="8" fillId="33" borderId="17" xfId="0" applyFont="1" applyFill="1" applyBorder="1" applyAlignment="1">
      <alignment/>
    </xf>
    <xf numFmtId="0" fontId="0" fillId="33" borderId="17" xfId="0" applyFill="1" applyBorder="1" applyAlignment="1">
      <alignment/>
    </xf>
    <xf numFmtId="0" fontId="2" fillId="33" borderId="17" xfId="0" applyFont="1" applyFill="1" applyBorder="1" applyAlignment="1">
      <alignment/>
    </xf>
    <xf numFmtId="3" fontId="2" fillId="33" borderId="17" xfId="0" applyNumberFormat="1" applyFont="1" applyFill="1" applyBorder="1" applyAlignment="1">
      <alignment/>
    </xf>
    <xf numFmtId="4" fontId="2" fillId="33" borderId="17" xfId="0" applyNumberFormat="1" applyFont="1" applyFill="1" applyBorder="1" applyAlignment="1">
      <alignment/>
    </xf>
    <xf numFmtId="49" fontId="2" fillId="0" borderId="22" xfId="0" applyNumberFormat="1" applyFont="1" applyFill="1" applyBorder="1" applyAlignment="1">
      <alignment/>
    </xf>
    <xf numFmtId="14" fontId="3" fillId="0" borderId="0" xfId="0" applyNumberFormat="1" applyFont="1" applyFill="1" applyBorder="1" applyAlignment="1">
      <alignment horizontal="left" wrapText="1"/>
    </xf>
    <xf numFmtId="0" fontId="2" fillId="0" borderId="0" xfId="0" applyFont="1" applyFill="1" applyBorder="1" applyAlignment="1">
      <alignment horizontal="left" wrapText="1"/>
    </xf>
    <xf numFmtId="49" fontId="2" fillId="0" borderId="0" xfId="0" applyNumberFormat="1" applyFont="1" applyFill="1" applyBorder="1" applyAlignment="1">
      <alignment horizontal="left" wrapText="1"/>
    </xf>
    <xf numFmtId="175" fontId="2" fillId="0" borderId="0" xfId="0" applyNumberFormat="1" applyFont="1" applyFill="1" applyBorder="1" applyAlignment="1">
      <alignment horizontal="left" wrapText="1"/>
    </xf>
    <xf numFmtId="0" fontId="2" fillId="0" borderId="13" xfId="0" applyFont="1" applyBorder="1" applyAlignment="1">
      <alignment vertical="center"/>
    </xf>
    <xf numFmtId="0" fontId="2" fillId="0" borderId="34" xfId="0" applyFont="1" applyBorder="1" applyAlignment="1" quotePrefix="1">
      <alignment horizontal="left" vertical="center"/>
    </xf>
    <xf numFmtId="0" fontId="2" fillId="0" borderId="34" xfId="0" applyFont="1" applyBorder="1" applyAlignment="1">
      <alignment horizontal="right" vertical="center"/>
    </xf>
    <xf numFmtId="0" fontId="2" fillId="0" borderId="0" xfId="0" applyFont="1" applyBorder="1" applyAlignment="1">
      <alignment horizontal="left" vertical="center"/>
    </xf>
    <xf numFmtId="0" fontId="2" fillId="0" borderId="34" xfId="0" applyFont="1" applyBorder="1" applyAlignment="1">
      <alignment vertical="center"/>
    </xf>
    <xf numFmtId="0" fontId="2" fillId="0" borderId="34" xfId="0" applyFont="1" applyBorder="1" applyAlignment="1">
      <alignment horizontal="left" vertical="center"/>
    </xf>
    <xf numFmtId="0" fontId="2" fillId="33" borderId="36" xfId="0" applyFont="1" applyFill="1" applyBorder="1" applyAlignment="1">
      <alignment horizontal="center"/>
    </xf>
    <xf numFmtId="0" fontId="2" fillId="0" borderId="17" xfId="0" applyFont="1" applyBorder="1" applyAlignment="1">
      <alignment horizontal="center" vertical="center"/>
    </xf>
    <xf numFmtId="0" fontId="2" fillId="0" borderId="17" xfId="0" applyFont="1" applyBorder="1" applyAlignment="1">
      <alignment vertical="center"/>
    </xf>
    <xf numFmtId="0" fontId="2" fillId="0" borderId="16" xfId="0" applyFont="1" applyBorder="1" applyAlignment="1">
      <alignment horizontal="center" vertical="center"/>
    </xf>
    <xf numFmtId="0" fontId="2" fillId="0" borderId="17" xfId="0" applyFont="1" applyBorder="1" applyAlignment="1">
      <alignment/>
    </xf>
    <xf numFmtId="49" fontId="2" fillId="33" borderId="50" xfId="0" applyNumberFormat="1" applyFont="1" applyFill="1" applyBorder="1" applyAlignment="1">
      <alignment/>
    </xf>
    <xf numFmtId="0" fontId="7" fillId="35" borderId="36" xfId="0" applyFont="1" applyFill="1" applyBorder="1" applyAlignment="1">
      <alignment/>
    </xf>
    <xf numFmtId="0" fontId="3" fillId="35" borderId="36" xfId="0" applyFont="1" applyFill="1" applyBorder="1" applyAlignment="1" applyProtection="1">
      <alignment/>
      <protection/>
    </xf>
    <xf numFmtId="0" fontId="0" fillId="34" borderId="51" xfId="0" applyFill="1" applyBorder="1" applyAlignment="1">
      <alignment/>
    </xf>
    <xf numFmtId="0" fontId="2" fillId="34" borderId="18" xfId="0" applyFont="1" applyFill="1" applyBorder="1" applyAlignment="1">
      <alignment/>
    </xf>
    <xf numFmtId="0" fontId="2" fillId="34" borderId="52" xfId="0" applyFont="1" applyFill="1" applyBorder="1" applyAlignment="1">
      <alignment/>
    </xf>
    <xf numFmtId="0" fontId="0" fillId="34" borderId="34" xfId="0" applyFill="1" applyBorder="1" applyAlignment="1">
      <alignment/>
    </xf>
    <xf numFmtId="0" fontId="2" fillId="34" borderId="0" xfId="0" applyFont="1" applyFill="1" applyBorder="1" applyAlignment="1">
      <alignment/>
    </xf>
    <xf numFmtId="0" fontId="2" fillId="34" borderId="13" xfId="0" applyFont="1" applyFill="1" applyBorder="1" applyAlignment="1">
      <alignment/>
    </xf>
    <xf numFmtId="0" fontId="0" fillId="34" borderId="0" xfId="0" applyFill="1" applyBorder="1" applyAlignment="1">
      <alignment/>
    </xf>
    <xf numFmtId="0" fontId="2" fillId="34" borderId="51" xfId="0" applyFont="1" applyFill="1" applyBorder="1" applyAlignment="1">
      <alignment/>
    </xf>
    <xf numFmtId="3" fontId="2" fillId="34" borderId="18" xfId="0" applyNumberFormat="1" applyFont="1" applyFill="1" applyBorder="1" applyAlignment="1">
      <alignment/>
    </xf>
    <xf numFmtId="3" fontId="2" fillId="34" borderId="52" xfId="0" applyNumberFormat="1" applyFont="1" applyFill="1" applyBorder="1" applyAlignment="1">
      <alignment/>
    </xf>
    <xf numFmtId="0" fontId="2" fillId="34" borderId="34" xfId="0" applyFont="1" applyFill="1" applyBorder="1" applyAlignment="1">
      <alignment/>
    </xf>
    <xf numFmtId="3" fontId="2" fillId="34" borderId="0" xfId="0" applyNumberFormat="1" applyFont="1" applyFill="1" applyBorder="1" applyAlignment="1">
      <alignment/>
    </xf>
    <xf numFmtId="3" fontId="2" fillId="34" borderId="13" xfId="0" applyNumberFormat="1" applyFont="1" applyFill="1" applyBorder="1" applyAlignment="1">
      <alignment/>
    </xf>
    <xf numFmtId="0" fontId="2" fillId="33" borderId="18" xfId="0" applyFont="1" applyFill="1" applyBorder="1" applyAlignment="1">
      <alignment horizontal="left" vertical="top"/>
    </xf>
    <xf numFmtId="0" fontId="2" fillId="33" borderId="26" xfId="0" applyFont="1" applyFill="1" applyBorder="1" applyAlignment="1">
      <alignment horizontal="left" vertical="top"/>
    </xf>
    <xf numFmtId="0" fontId="2" fillId="33" borderId="22" xfId="0" applyFont="1" applyFill="1" applyBorder="1" applyAlignment="1">
      <alignment horizontal="center"/>
    </xf>
    <xf numFmtId="0" fontId="2" fillId="33" borderId="27" xfId="0" applyFont="1" applyFill="1" applyBorder="1" applyAlignment="1">
      <alignment horizontal="center"/>
    </xf>
    <xf numFmtId="0" fontId="2" fillId="33" borderId="53" xfId="0" applyFont="1" applyFill="1" applyBorder="1" applyAlignment="1">
      <alignment horizontal="left" wrapText="1"/>
    </xf>
    <xf numFmtId="0" fontId="3" fillId="33" borderId="11" xfId="0" applyFont="1" applyFill="1" applyBorder="1" applyAlignment="1">
      <alignment/>
    </xf>
    <xf numFmtId="0" fontId="3" fillId="33" borderId="24" xfId="0" applyFont="1" applyFill="1" applyBorder="1" applyAlignment="1">
      <alignment/>
    </xf>
    <xf numFmtId="0" fontId="3" fillId="33" borderId="54" xfId="0" applyFont="1" applyFill="1" applyBorder="1" applyAlignment="1">
      <alignment horizontal="left" vertical="top" wrapText="1"/>
    </xf>
    <xf numFmtId="4" fontId="2" fillId="33" borderId="55" xfId="0" applyNumberFormat="1" applyFont="1" applyFill="1" applyBorder="1" applyAlignment="1">
      <alignment/>
    </xf>
    <xf numFmtId="4" fontId="2" fillId="35" borderId="56" xfId="0" applyNumberFormat="1" applyFont="1" applyFill="1" applyBorder="1" applyAlignment="1">
      <alignment/>
    </xf>
    <xf numFmtId="0" fontId="2" fillId="33" borderId="54" xfId="0" applyFont="1" applyFill="1" applyBorder="1" applyAlignment="1">
      <alignment/>
    </xf>
    <xf numFmtId="0" fontId="2" fillId="33" borderId="57" xfId="0" applyFont="1" applyFill="1" applyBorder="1" applyAlignment="1">
      <alignment/>
    </xf>
    <xf numFmtId="49" fontId="2" fillId="33" borderId="57" xfId="0" applyNumberFormat="1" applyFont="1" applyFill="1" applyBorder="1" applyAlignment="1">
      <alignment/>
    </xf>
    <xf numFmtId="4" fontId="2" fillId="35" borderId="56" xfId="0" applyNumberFormat="1" applyFont="1" applyFill="1" applyBorder="1" applyAlignment="1" applyProtection="1">
      <alignment/>
      <protection/>
    </xf>
    <xf numFmtId="0" fontId="3" fillId="35" borderId="56" xfId="0" applyFont="1" applyFill="1" applyBorder="1" applyAlignment="1" applyProtection="1">
      <alignment/>
      <protection/>
    </xf>
    <xf numFmtId="49" fontId="2" fillId="33" borderId="58" xfId="0" applyNumberFormat="1" applyFont="1" applyFill="1" applyBorder="1" applyAlignment="1">
      <alignment/>
    </xf>
    <xf numFmtId="49" fontId="2" fillId="33" borderId="59" xfId="0" applyNumberFormat="1" applyFont="1" applyFill="1" applyBorder="1" applyAlignment="1">
      <alignment/>
    </xf>
    <xf numFmtId="0" fontId="0" fillId="35" borderId="31" xfId="0" applyFill="1" applyBorder="1" applyAlignment="1">
      <alignment/>
    </xf>
    <xf numFmtId="0" fontId="2" fillId="35" borderId="60" xfId="0" applyFont="1" applyFill="1" applyBorder="1" applyAlignment="1">
      <alignment/>
    </xf>
    <xf numFmtId="0" fontId="2" fillId="33" borderId="61" xfId="0" applyFont="1" applyFill="1" applyBorder="1" applyAlignment="1">
      <alignment/>
    </xf>
    <xf numFmtId="0" fontId="2" fillId="33" borderId="40" xfId="0" applyFont="1" applyFill="1" applyBorder="1" applyAlignment="1">
      <alignment/>
    </xf>
    <xf numFmtId="0" fontId="2" fillId="33" borderId="62" xfId="0" applyFont="1" applyFill="1" applyBorder="1" applyAlignment="1">
      <alignment/>
    </xf>
    <xf numFmtId="49" fontId="2" fillId="33" borderId="62" xfId="0" applyNumberFormat="1" applyFont="1" applyFill="1" applyBorder="1" applyAlignment="1">
      <alignment/>
    </xf>
    <xf numFmtId="0" fontId="2" fillId="35" borderId="60" xfId="0" applyFont="1" applyFill="1" applyBorder="1" applyAlignment="1" applyProtection="1">
      <alignment/>
      <protection/>
    </xf>
    <xf numFmtId="0" fontId="7" fillId="35" borderId="31" xfId="0" applyFont="1" applyFill="1" applyBorder="1" applyAlignment="1">
      <alignment/>
    </xf>
    <xf numFmtId="0" fontId="3" fillId="35" borderId="32" xfId="0" applyFont="1" applyFill="1" applyBorder="1" applyAlignment="1" applyProtection="1">
      <alignment/>
      <protection/>
    </xf>
    <xf numFmtId="16" fontId="0" fillId="0" borderId="0" xfId="0" applyNumberFormat="1" applyAlignment="1">
      <alignment/>
    </xf>
    <xf numFmtId="17" fontId="0" fillId="0" borderId="0" xfId="0" applyNumberFormat="1" applyAlignment="1">
      <alignment/>
    </xf>
    <xf numFmtId="0" fontId="0" fillId="0" borderId="0" xfId="0" applyAlignment="1">
      <alignment vertical="center" wrapText="1"/>
    </xf>
    <xf numFmtId="0" fontId="7" fillId="0" borderId="0" xfId="0" applyFont="1" applyAlignment="1">
      <alignment horizontal="center" vertical="center" wrapText="1"/>
    </xf>
    <xf numFmtId="0" fontId="8" fillId="33" borderId="0" xfId="0" applyFont="1" applyFill="1" applyBorder="1" applyAlignment="1">
      <alignment/>
    </xf>
    <xf numFmtId="0" fontId="0" fillId="33" borderId="0" xfId="0" applyFill="1" applyBorder="1" applyAlignment="1">
      <alignment/>
    </xf>
    <xf numFmtId="3" fontId="2" fillId="33" borderId="0" xfId="0" applyNumberFormat="1" applyFont="1" applyFill="1" applyBorder="1" applyAlignment="1">
      <alignment/>
    </xf>
    <xf numFmtId="4" fontId="2" fillId="33" borderId="0" xfId="0" applyNumberFormat="1" applyFont="1" applyFill="1" applyBorder="1" applyAlignment="1">
      <alignment/>
    </xf>
    <xf numFmtId="0" fontId="4" fillId="0" borderId="47" xfId="0" applyFont="1" applyBorder="1" applyAlignment="1">
      <alignment/>
    </xf>
    <xf numFmtId="4" fontId="5" fillId="0" borderId="63" xfId="0" applyNumberFormat="1" applyFont="1" applyBorder="1" applyAlignment="1">
      <alignment/>
    </xf>
    <xf numFmtId="0" fontId="7" fillId="0" borderId="58" xfId="0" applyFont="1" applyFill="1" applyBorder="1" applyAlignment="1">
      <alignment horizontal="left"/>
    </xf>
    <xf numFmtId="0" fontId="7" fillId="0" borderId="10" xfId="0" applyFont="1" applyFill="1" applyBorder="1" applyAlignment="1">
      <alignment horizontal="left"/>
    </xf>
    <xf numFmtId="4" fontId="3" fillId="0" borderId="58" xfId="0" applyNumberFormat="1" applyFont="1" applyFill="1" applyBorder="1" applyAlignment="1">
      <alignment horizontal="right"/>
    </xf>
    <xf numFmtId="4" fontId="3" fillId="0" borderId="64" xfId="0" applyNumberFormat="1" applyFont="1" applyFill="1" applyBorder="1" applyAlignment="1">
      <alignment horizontal="right"/>
    </xf>
    <xf numFmtId="0" fontId="7" fillId="0" borderId="47" xfId="0" applyFont="1" applyFill="1" applyBorder="1" applyAlignment="1">
      <alignment horizontal="left"/>
    </xf>
    <xf numFmtId="0" fontId="7" fillId="0" borderId="65" xfId="0" applyFont="1" applyFill="1" applyBorder="1" applyAlignment="1">
      <alignment horizontal="left"/>
    </xf>
    <xf numFmtId="4" fontId="3" fillId="0" borderId="47" xfId="0" applyNumberFormat="1" applyFont="1" applyFill="1" applyBorder="1" applyAlignment="1">
      <alignment horizontal="right"/>
    </xf>
    <xf numFmtId="4" fontId="3" fillId="0" borderId="63" xfId="0" applyNumberFormat="1" applyFont="1" applyFill="1" applyBorder="1" applyAlignment="1">
      <alignment horizontal="right"/>
    </xf>
    <xf numFmtId="180" fontId="0" fillId="0" borderId="0" xfId="0" applyNumberFormat="1" applyAlignment="1">
      <alignment vertical="center" wrapText="1"/>
    </xf>
    <xf numFmtId="49" fontId="2" fillId="0" borderId="40" xfId="0" applyNumberFormat="1" applyFont="1" applyBorder="1" applyAlignment="1" quotePrefix="1">
      <alignment horizontal="right"/>
    </xf>
    <xf numFmtId="49" fontId="2" fillId="0" borderId="58" xfId="0" applyNumberFormat="1" applyFont="1" applyBorder="1" applyAlignment="1" quotePrefix="1">
      <alignment horizontal="right"/>
    </xf>
    <xf numFmtId="7" fontId="2" fillId="0" borderId="0" xfId="0" applyNumberFormat="1" applyFont="1" applyBorder="1" applyAlignment="1">
      <alignment horizontal="right" vertical="center"/>
    </xf>
    <xf numFmtId="7" fontId="2" fillId="0" borderId="0" xfId="0" applyNumberFormat="1" applyFont="1" applyBorder="1" applyAlignment="1">
      <alignment/>
    </xf>
    <xf numFmtId="0" fontId="2" fillId="34" borderId="66" xfId="0" applyFont="1" applyFill="1" applyBorder="1" applyAlignment="1" applyProtection="1">
      <alignment horizontal="center" vertical="center"/>
      <protection locked="0"/>
    </xf>
    <xf numFmtId="0" fontId="2" fillId="34" borderId="26" xfId="0" applyFont="1" applyFill="1" applyBorder="1" applyAlignment="1" applyProtection="1">
      <alignment horizontal="center" vertical="center"/>
      <protection locked="0"/>
    </xf>
    <xf numFmtId="14" fontId="2" fillId="34" borderId="26" xfId="0" applyNumberFormat="1" applyFont="1" applyFill="1" applyBorder="1" applyAlignment="1" applyProtection="1">
      <alignment horizontal="left" vertical="center"/>
      <protection locked="0"/>
    </xf>
    <xf numFmtId="0" fontId="2" fillId="33" borderId="0" xfId="0" applyNumberFormat="1" applyFont="1" applyFill="1" applyBorder="1" applyAlignment="1">
      <alignment vertical="top"/>
    </xf>
    <xf numFmtId="0" fontId="2" fillId="33" borderId="33" xfId="0" applyNumberFormat="1" applyFont="1" applyFill="1" applyBorder="1" applyAlignment="1">
      <alignment/>
    </xf>
    <xf numFmtId="0" fontId="2" fillId="33" borderId="17" xfId="0" applyNumberFormat="1" applyFont="1" applyFill="1" applyBorder="1" applyAlignment="1">
      <alignment vertical="center" wrapText="1"/>
    </xf>
    <xf numFmtId="0" fontId="2" fillId="33" borderId="17" xfId="0" applyNumberFormat="1" applyFont="1" applyFill="1" applyBorder="1" applyAlignment="1">
      <alignment/>
    </xf>
    <xf numFmtId="0" fontId="3" fillId="0" borderId="21" xfId="0" applyFont="1" applyBorder="1" applyAlignment="1">
      <alignment horizontal="centerContinuous"/>
    </xf>
    <xf numFmtId="0" fontId="2" fillId="0" borderId="21" xfId="0" applyFont="1" applyBorder="1" applyAlignment="1">
      <alignment vertical="center"/>
    </xf>
    <xf numFmtId="0" fontId="2" fillId="33" borderId="53" xfId="0" applyFont="1" applyFill="1" applyBorder="1" applyAlignment="1">
      <alignment/>
    </xf>
    <xf numFmtId="0" fontId="2" fillId="33" borderId="22" xfId="0" applyNumberFormat="1" applyFont="1" applyFill="1" applyBorder="1" applyAlignment="1">
      <alignment/>
    </xf>
    <xf numFmtId="0" fontId="2" fillId="33" borderId="0" xfId="0" applyNumberFormat="1" applyFont="1" applyFill="1" applyBorder="1" applyAlignment="1">
      <alignment/>
    </xf>
    <xf numFmtId="0" fontId="2" fillId="33" borderId="27" xfId="0" applyFont="1" applyFill="1" applyBorder="1" applyAlignment="1">
      <alignment/>
    </xf>
    <xf numFmtId="0" fontId="2" fillId="33" borderId="0" xfId="0" applyNumberFormat="1" applyFont="1" applyFill="1" applyBorder="1" applyAlignment="1">
      <alignment vertical="center"/>
    </xf>
    <xf numFmtId="0" fontId="2" fillId="33" borderId="22" xfId="0" applyNumberFormat="1" applyFont="1" applyFill="1" applyBorder="1" applyAlignment="1">
      <alignment vertical="center"/>
    </xf>
    <xf numFmtId="0" fontId="2" fillId="33" borderId="27" xfId="0" applyFont="1" applyFill="1" applyBorder="1" applyAlignment="1">
      <alignment vertical="center"/>
    </xf>
    <xf numFmtId="0" fontId="2" fillId="0" borderId="0" xfId="0" applyFont="1" applyAlignment="1">
      <alignment vertical="center"/>
    </xf>
    <xf numFmtId="0" fontId="2" fillId="33" borderId="22" xfId="0" applyFont="1" applyFill="1" applyBorder="1" applyAlignment="1">
      <alignment horizontal="left" indent="1"/>
    </xf>
    <xf numFmtId="0" fontId="2" fillId="33" borderId="0" xfId="0" applyFont="1" applyFill="1" applyBorder="1" applyAlignment="1">
      <alignment horizontal="left" indent="1"/>
    </xf>
    <xf numFmtId="0" fontId="2" fillId="33" borderId="0" xfId="0" applyFont="1" applyFill="1" applyBorder="1" applyAlignment="1" quotePrefix="1">
      <alignment horizontal="center"/>
    </xf>
    <xf numFmtId="0" fontId="2" fillId="33" borderId="36" xfId="0" applyFont="1" applyFill="1" applyBorder="1" applyAlignment="1">
      <alignment horizontal="center"/>
    </xf>
    <xf numFmtId="0" fontId="2" fillId="33" borderId="32" xfId="0" applyFont="1" applyFill="1" applyBorder="1" applyAlignment="1">
      <alignment horizontal="center"/>
    </xf>
    <xf numFmtId="14" fontId="2" fillId="0" borderId="0" xfId="0" applyNumberFormat="1" applyFont="1" applyFill="1" applyBorder="1" applyAlignment="1">
      <alignment horizontal="right" vertical="center"/>
    </xf>
    <xf numFmtId="0" fontId="2" fillId="0" borderId="0" xfId="0" applyFont="1" applyFill="1" applyBorder="1" applyAlignment="1">
      <alignment horizontal="center" vertical="center"/>
    </xf>
    <xf numFmtId="0" fontId="0" fillId="0" borderId="0" xfId="0" applyFont="1" applyAlignment="1">
      <alignment/>
    </xf>
    <xf numFmtId="0" fontId="0" fillId="0" borderId="0" xfId="0" applyFont="1" applyBorder="1" applyAlignment="1">
      <alignment/>
    </xf>
    <xf numFmtId="7" fontId="3" fillId="33" borderId="24" xfId="0" applyNumberFormat="1" applyFont="1" applyFill="1" applyBorder="1" applyAlignment="1">
      <alignment/>
    </xf>
    <xf numFmtId="0" fontId="2" fillId="34" borderId="34" xfId="0" applyFont="1" applyFill="1" applyBorder="1" applyAlignment="1" applyProtection="1">
      <alignment/>
      <protection locked="0"/>
    </xf>
    <xf numFmtId="0" fontId="7" fillId="0" borderId="67" xfId="0" applyFont="1" applyBorder="1" applyAlignment="1">
      <alignment vertical="center" wrapText="1"/>
    </xf>
    <xf numFmtId="180" fontId="2" fillId="0" borderId="0" xfId="58" applyNumberFormat="1" applyFont="1" applyBorder="1" applyAlignment="1">
      <alignment vertical="center" wrapText="1"/>
    </xf>
    <xf numFmtId="16" fontId="0" fillId="0" borderId="0" xfId="0" applyNumberFormat="1" applyFont="1" applyAlignment="1">
      <alignment/>
    </xf>
    <xf numFmtId="0" fontId="2" fillId="0" borderId="0" xfId="0" applyFont="1" applyBorder="1" applyAlignment="1">
      <alignment vertical="center" wrapText="1"/>
    </xf>
    <xf numFmtId="180" fontId="2" fillId="0" borderId="0" xfId="0" applyNumberFormat="1" applyFont="1" applyBorder="1" applyAlignment="1">
      <alignment vertical="center" wrapText="1"/>
    </xf>
    <xf numFmtId="0" fontId="3" fillId="0" borderId="0" xfId="0" applyFont="1" applyBorder="1" applyAlignment="1">
      <alignment vertical="center" wrapText="1"/>
    </xf>
    <xf numFmtId="179" fontId="2" fillId="0" borderId="0" xfId="46" applyNumberFormat="1" applyFont="1" applyBorder="1" applyAlignment="1">
      <alignment vertical="center" wrapText="1"/>
    </xf>
    <xf numFmtId="180" fontId="2" fillId="0" borderId="0" xfId="0" applyNumberFormat="1" applyFont="1" applyAlignment="1">
      <alignment vertical="center" wrapText="1"/>
    </xf>
    <xf numFmtId="0" fontId="2" fillId="0" borderId="0" xfId="0" applyFont="1" applyAlignment="1">
      <alignment vertical="center" wrapText="1"/>
    </xf>
    <xf numFmtId="180" fontId="7" fillId="0" borderId="67" xfId="0" applyNumberFormat="1" applyFont="1" applyBorder="1" applyAlignment="1">
      <alignment vertical="center" wrapText="1"/>
    </xf>
    <xf numFmtId="0" fontId="2" fillId="4" borderId="62" xfId="0" applyFont="1" applyFill="1" applyBorder="1" applyAlignment="1" applyProtection="1">
      <alignment/>
      <protection locked="0"/>
    </xf>
    <xf numFmtId="0" fontId="2" fillId="4" borderId="41" xfId="0" applyFont="1" applyFill="1" applyBorder="1" applyAlignment="1" applyProtection="1">
      <alignment/>
      <protection locked="0"/>
    </xf>
    <xf numFmtId="0" fontId="2" fillId="33" borderId="18" xfId="0" applyFont="1" applyFill="1" applyBorder="1" applyAlignment="1">
      <alignment horizontal="left" vertical="top"/>
    </xf>
    <xf numFmtId="0" fontId="2" fillId="33" borderId="26" xfId="0" applyFont="1" applyFill="1" applyBorder="1" applyAlignment="1">
      <alignment horizontal="left" vertical="top"/>
    </xf>
    <xf numFmtId="0" fontId="2" fillId="33" borderId="53" xfId="0" applyFont="1" applyFill="1" applyBorder="1" applyAlignment="1">
      <alignment horizontal="left" wrapText="1"/>
    </xf>
    <xf numFmtId="0" fontId="2" fillId="33" borderId="22" xfId="0" applyFont="1" applyFill="1" applyBorder="1" applyAlignment="1">
      <alignment horizontal="center"/>
    </xf>
    <xf numFmtId="0" fontId="2" fillId="33" borderId="27" xfId="0" applyFont="1" applyFill="1" applyBorder="1" applyAlignment="1">
      <alignment horizontal="center"/>
    </xf>
    <xf numFmtId="0" fontId="7" fillId="0" borderId="18" xfId="0" applyFont="1" applyFill="1" applyBorder="1" applyAlignment="1">
      <alignment horizontal="left"/>
    </xf>
    <xf numFmtId="4" fontId="3" fillId="0" borderId="59" xfId="0" applyNumberFormat="1" applyFont="1" applyFill="1" applyBorder="1" applyAlignment="1">
      <alignment horizontal="right"/>
    </xf>
    <xf numFmtId="4" fontId="3" fillId="0" borderId="68" xfId="0" applyNumberFormat="1" applyFont="1" applyFill="1" applyBorder="1" applyAlignment="1">
      <alignment horizontal="right"/>
    </xf>
    <xf numFmtId="0" fontId="7" fillId="0" borderId="59" xfId="0" applyFont="1" applyFill="1" applyBorder="1" applyAlignment="1">
      <alignment horizontal="left"/>
    </xf>
    <xf numFmtId="0" fontId="0" fillId="0" borderId="0" xfId="0" applyFont="1" applyAlignment="1">
      <alignment horizontal="right" wrapText="1"/>
    </xf>
    <xf numFmtId="0" fontId="0" fillId="0" borderId="0" xfId="0" applyAlignment="1">
      <alignment wrapText="1"/>
    </xf>
    <xf numFmtId="0" fontId="0" fillId="0" borderId="0" xfId="0" applyAlignment="1">
      <alignment horizontal="left" wrapText="1"/>
    </xf>
    <xf numFmtId="180" fontId="0" fillId="0" borderId="0" xfId="0" applyNumberFormat="1" applyFont="1" applyAlignment="1">
      <alignment horizontal="right" wrapText="1"/>
    </xf>
    <xf numFmtId="0" fontId="0" fillId="0" borderId="0" xfId="0" applyNumberFormat="1" applyAlignment="1">
      <alignment horizontal="left" wrapText="1"/>
    </xf>
    <xf numFmtId="0" fontId="0" fillId="0" borderId="0" xfId="0" applyFont="1" applyAlignment="1">
      <alignment/>
    </xf>
    <xf numFmtId="0" fontId="2" fillId="0" borderId="69" xfId="0" applyFont="1" applyBorder="1" applyAlignment="1">
      <alignment horizontal="right" vertical="center" wrapText="1"/>
    </xf>
    <xf numFmtId="0" fontId="2" fillId="0" borderId="70" xfId="0" applyFont="1" applyBorder="1" applyAlignment="1">
      <alignment vertical="center" wrapText="1"/>
    </xf>
    <xf numFmtId="180" fontId="2" fillId="0" borderId="70" xfId="0" applyNumberFormat="1" applyFont="1" applyBorder="1" applyAlignment="1">
      <alignment vertical="center" wrapText="1"/>
    </xf>
    <xf numFmtId="180" fontId="2" fillId="0" borderId="70" xfId="58" applyNumberFormat="1" applyFont="1" applyBorder="1" applyAlignment="1">
      <alignment vertical="center" wrapText="1"/>
    </xf>
    <xf numFmtId="0" fontId="3" fillId="0" borderId="71" xfId="0" applyFont="1" applyBorder="1" applyAlignment="1">
      <alignment vertical="center" wrapText="1"/>
    </xf>
    <xf numFmtId="0" fontId="2" fillId="0" borderId="72" xfId="0" applyFont="1" applyBorder="1" applyAlignment="1">
      <alignment horizontal="right" vertical="center" wrapText="1"/>
    </xf>
    <xf numFmtId="0" fontId="2" fillId="0" borderId="73" xfId="0" applyFont="1" applyBorder="1" applyAlignment="1">
      <alignment vertical="center" wrapText="1"/>
    </xf>
    <xf numFmtId="180" fontId="2" fillId="0" borderId="73" xfId="0" applyNumberFormat="1" applyFont="1" applyBorder="1" applyAlignment="1">
      <alignment vertical="center" wrapText="1"/>
    </xf>
    <xf numFmtId="180" fontId="2" fillId="0" borderId="73" xfId="58" applyNumberFormat="1" applyFont="1" applyBorder="1" applyAlignment="1">
      <alignment vertical="center" wrapText="1"/>
    </xf>
    <xf numFmtId="0" fontId="3" fillId="0" borderId="74" xfId="0" applyFont="1" applyBorder="1" applyAlignment="1">
      <alignment vertical="center" wrapText="1"/>
    </xf>
    <xf numFmtId="0" fontId="2" fillId="0" borderId="75" xfId="0" applyFont="1" applyBorder="1" applyAlignment="1">
      <alignment horizontal="right" vertical="center" wrapText="1"/>
    </xf>
    <xf numFmtId="0" fontId="2" fillId="0" borderId="76" xfId="0" applyFont="1" applyBorder="1" applyAlignment="1">
      <alignment vertical="center" wrapText="1"/>
    </xf>
    <xf numFmtId="180" fontId="2" fillId="0" borderId="76" xfId="0" applyNumberFormat="1" applyFont="1" applyBorder="1" applyAlignment="1">
      <alignment vertical="center" wrapText="1"/>
    </xf>
    <xf numFmtId="180" fontId="2" fillId="0" borderId="76" xfId="58" applyNumberFormat="1" applyFont="1" applyBorder="1" applyAlignment="1">
      <alignment vertical="center" wrapText="1"/>
    </xf>
    <xf numFmtId="0" fontId="3" fillId="0" borderId="77" xfId="0" applyFont="1" applyBorder="1" applyAlignment="1">
      <alignment vertical="center" wrapText="1"/>
    </xf>
    <xf numFmtId="0" fontId="2" fillId="0" borderId="78" xfId="0" applyFont="1" applyBorder="1" applyAlignment="1">
      <alignment vertical="center" wrapText="1"/>
    </xf>
    <xf numFmtId="179" fontId="2" fillId="0" borderId="78" xfId="46" applyNumberFormat="1" applyFont="1" applyBorder="1" applyAlignment="1">
      <alignment vertical="center" wrapText="1"/>
    </xf>
    <xf numFmtId="180" fontId="2" fillId="0" borderId="78" xfId="0" applyNumberFormat="1" applyFont="1" applyBorder="1" applyAlignment="1">
      <alignment vertical="center" wrapText="1"/>
    </xf>
    <xf numFmtId="180" fontId="2" fillId="0" borderId="78" xfId="58" applyNumberFormat="1" applyFont="1" applyBorder="1" applyAlignment="1">
      <alignment vertical="center" wrapText="1"/>
    </xf>
    <xf numFmtId="0" fontId="2" fillId="0" borderId="79" xfId="0" applyFont="1" applyBorder="1" applyAlignment="1">
      <alignment vertical="center" wrapText="1"/>
    </xf>
    <xf numFmtId="179" fontId="2" fillId="0" borderId="73" xfId="46" applyNumberFormat="1" applyFont="1" applyBorder="1" applyAlignment="1">
      <alignment vertical="center" wrapText="1"/>
    </xf>
    <xf numFmtId="0" fontId="2" fillId="0" borderId="74" xfId="0" applyFont="1" applyBorder="1" applyAlignment="1">
      <alignment vertical="center" wrapText="1"/>
    </xf>
    <xf numFmtId="0" fontId="2" fillId="0" borderId="75" xfId="0" applyFont="1" applyBorder="1" applyAlignment="1">
      <alignment vertical="center" wrapText="1"/>
    </xf>
    <xf numFmtId="179" fontId="2" fillId="0" borderId="76" xfId="46" applyNumberFormat="1" applyFont="1" applyBorder="1" applyAlignment="1">
      <alignment vertical="center" wrapText="1"/>
    </xf>
    <xf numFmtId="0" fontId="2" fillId="0" borderId="77" xfId="0" applyFont="1" applyBorder="1" applyAlignment="1">
      <alignment vertical="center" wrapText="1"/>
    </xf>
    <xf numFmtId="0" fontId="2" fillId="0" borderId="80" xfId="0" applyFont="1" applyBorder="1" applyAlignment="1">
      <alignment vertical="center" wrapText="1"/>
    </xf>
    <xf numFmtId="179" fontId="2" fillId="0" borderId="80" xfId="46" applyNumberFormat="1" applyFont="1" applyBorder="1" applyAlignment="1">
      <alignment vertical="center" wrapText="1"/>
    </xf>
    <xf numFmtId="180" fontId="2" fillId="0" borderId="80" xfId="0" applyNumberFormat="1" applyFont="1" applyBorder="1" applyAlignment="1">
      <alignment vertical="center" wrapText="1"/>
    </xf>
    <xf numFmtId="180" fontId="2" fillId="0" borderId="80" xfId="58" applyNumberFormat="1" applyFont="1" applyBorder="1" applyAlignment="1">
      <alignment vertical="center" wrapText="1"/>
    </xf>
    <xf numFmtId="0" fontId="2" fillId="0" borderId="81" xfId="0" applyFont="1" applyBorder="1" applyAlignment="1">
      <alignment vertical="center" wrapText="1"/>
    </xf>
    <xf numFmtId="0" fontId="7" fillId="0" borderId="0" xfId="0" applyFont="1" applyBorder="1" applyAlignment="1">
      <alignment/>
    </xf>
    <xf numFmtId="7" fontId="0" fillId="0" borderId="0" xfId="0" applyNumberFormat="1" applyBorder="1" applyAlignment="1">
      <alignment/>
    </xf>
    <xf numFmtId="0" fontId="2" fillId="4" borderId="41" xfId="0" applyFont="1" applyFill="1" applyBorder="1" applyAlignment="1" applyProtection="1">
      <alignment/>
      <protection locked="0"/>
    </xf>
    <xf numFmtId="14" fontId="0" fillId="0" borderId="0" xfId="0" applyNumberFormat="1" applyAlignment="1">
      <alignment horizontal="left" wrapText="1"/>
    </xf>
    <xf numFmtId="0" fontId="7" fillId="0" borderId="0" xfId="0" applyFont="1" applyBorder="1" applyAlignment="1">
      <alignment vertical="center" wrapText="1"/>
    </xf>
    <xf numFmtId="180" fontId="7" fillId="0" borderId="0" xfId="0" applyNumberFormat="1" applyFont="1" applyBorder="1" applyAlignment="1">
      <alignment vertical="center" wrapText="1"/>
    </xf>
    <xf numFmtId="0" fontId="8" fillId="0" borderId="82" xfId="0" applyFont="1" applyBorder="1" applyAlignment="1">
      <alignment horizontal="left" vertical="center" wrapText="1"/>
    </xf>
    <xf numFmtId="0" fontId="8" fillId="0" borderId="24" xfId="0" applyFont="1" applyBorder="1" applyAlignment="1">
      <alignment horizontal="left" vertical="center" wrapText="1"/>
    </xf>
    <xf numFmtId="0" fontId="8" fillId="33" borderId="0" xfId="0" applyFont="1" applyFill="1" applyBorder="1" applyAlignment="1" applyProtection="1">
      <alignment/>
      <protection locked="0"/>
    </xf>
    <xf numFmtId="0" fontId="0" fillId="33" borderId="0" xfId="0" applyFill="1" applyBorder="1" applyAlignment="1" applyProtection="1">
      <alignment/>
      <protection locked="0"/>
    </xf>
    <xf numFmtId="0" fontId="2" fillId="33" borderId="0" xfId="0" applyFont="1" applyFill="1" applyBorder="1" applyAlignment="1" applyProtection="1">
      <alignment/>
      <protection locked="0"/>
    </xf>
    <xf numFmtId="3" fontId="2" fillId="33" borderId="0" xfId="0" applyNumberFormat="1" applyFont="1" applyFill="1" applyBorder="1" applyAlignment="1" applyProtection="1">
      <alignment/>
      <protection locked="0"/>
    </xf>
    <xf numFmtId="4" fontId="2" fillId="33" borderId="0" xfId="0" applyNumberFormat="1" applyFont="1" applyFill="1" applyBorder="1" applyAlignment="1" applyProtection="1">
      <alignment/>
      <protection locked="0"/>
    </xf>
    <xf numFmtId="0" fontId="2" fillId="33" borderId="83" xfId="0" applyFont="1" applyFill="1" applyBorder="1" applyAlignment="1" quotePrefix="1">
      <alignment horizontal="left"/>
    </xf>
    <xf numFmtId="0" fontId="2" fillId="33" borderId="29" xfId="0" applyFont="1" applyFill="1" applyBorder="1" applyAlignment="1" quotePrefix="1">
      <alignment horizontal="left"/>
    </xf>
    <xf numFmtId="0" fontId="3" fillId="33" borderId="34" xfId="0" applyFont="1" applyFill="1" applyBorder="1" applyAlignment="1">
      <alignment horizontal="left"/>
    </xf>
    <xf numFmtId="49" fontId="3" fillId="33" borderId="22" xfId="0" applyNumberFormat="1" applyFont="1" applyFill="1" applyBorder="1" applyAlignment="1" quotePrefix="1">
      <alignment horizontal="center"/>
    </xf>
    <xf numFmtId="49" fontId="3" fillId="33" borderId="22" xfId="0" applyNumberFormat="1" applyFont="1" applyFill="1" applyBorder="1" applyAlignment="1">
      <alignment horizontal="center"/>
    </xf>
    <xf numFmtId="49" fontId="3" fillId="33" borderId="22" xfId="0" applyNumberFormat="1" applyFont="1" applyFill="1" applyBorder="1" applyAlignment="1">
      <alignment horizontal="center" vertical="top"/>
    </xf>
    <xf numFmtId="0" fontId="3" fillId="33" borderId="0" xfId="0" applyFont="1" applyFill="1" applyBorder="1" applyAlignment="1">
      <alignment horizontal="left" vertical="top" wrapText="1"/>
    </xf>
    <xf numFmtId="0" fontId="2" fillId="33" borderId="84" xfId="0" applyFont="1" applyFill="1" applyBorder="1" applyAlignment="1">
      <alignment/>
    </xf>
    <xf numFmtId="0" fontId="2" fillId="33" borderId="20" xfId="0" applyFont="1" applyFill="1" applyBorder="1" applyAlignment="1">
      <alignment/>
    </xf>
    <xf numFmtId="0" fontId="2" fillId="33" borderId="20" xfId="0" applyFont="1" applyFill="1" applyBorder="1" applyAlignment="1" applyProtection="1">
      <alignment/>
      <protection/>
    </xf>
    <xf numFmtId="0" fontId="2" fillId="33" borderId="53" xfId="0" applyFont="1" applyFill="1" applyBorder="1" applyAlignment="1">
      <alignment horizontal="centerContinuous"/>
    </xf>
    <xf numFmtId="3" fontId="2" fillId="33" borderId="14" xfId="0" applyNumberFormat="1" applyFont="1" applyFill="1" applyBorder="1" applyAlignment="1">
      <alignment horizontal="center"/>
    </xf>
    <xf numFmtId="3" fontId="2" fillId="33" borderId="42" xfId="0" applyNumberFormat="1" applyFont="1" applyFill="1" applyBorder="1" applyAlignment="1">
      <alignment horizontal="center"/>
    </xf>
    <xf numFmtId="0" fontId="2" fillId="33" borderId="14" xfId="0" applyNumberFormat="1" applyFont="1" applyFill="1" applyBorder="1" applyAlignment="1">
      <alignment/>
    </xf>
    <xf numFmtId="0" fontId="2" fillId="33" borderId="21" xfId="0" applyFont="1" applyFill="1" applyBorder="1" applyAlignment="1">
      <alignment/>
    </xf>
    <xf numFmtId="49" fontId="2" fillId="33" borderId="14" xfId="0" applyNumberFormat="1" applyFont="1" applyFill="1" applyBorder="1" applyAlignment="1">
      <alignment/>
    </xf>
    <xf numFmtId="49" fontId="2" fillId="33" borderId="14" xfId="0" applyNumberFormat="1" applyFont="1" applyFill="1" applyBorder="1" applyAlignment="1" quotePrefix="1">
      <alignment horizontal="left"/>
    </xf>
    <xf numFmtId="0" fontId="2" fillId="33" borderId="14" xfId="0" applyFont="1" applyFill="1" applyBorder="1" applyAlignment="1">
      <alignment/>
    </xf>
    <xf numFmtId="0" fontId="2" fillId="33" borderId="14" xfId="0" applyFont="1" applyFill="1" applyBorder="1" applyAlignment="1" quotePrefix="1">
      <alignment horizontal="left"/>
    </xf>
    <xf numFmtId="0" fontId="3" fillId="33" borderId="33" xfId="0" applyFont="1" applyFill="1" applyBorder="1" applyAlignment="1">
      <alignment horizontal="left"/>
    </xf>
    <xf numFmtId="0" fontId="3" fillId="33" borderId="53" xfId="0" applyFont="1" applyFill="1" applyBorder="1" applyAlignment="1">
      <alignment horizontal="left" vertical="top" wrapText="1"/>
    </xf>
    <xf numFmtId="0" fontId="2" fillId="33" borderId="50" xfId="0" applyFont="1" applyFill="1" applyBorder="1" applyAlignment="1">
      <alignment/>
    </xf>
    <xf numFmtId="0" fontId="2" fillId="33" borderId="33" xfId="0" applyFont="1" applyFill="1" applyBorder="1" applyAlignment="1">
      <alignment/>
    </xf>
    <xf numFmtId="49" fontId="2" fillId="33" borderId="40" xfId="0" applyNumberFormat="1" applyFont="1" applyFill="1" applyBorder="1" applyAlignment="1">
      <alignment/>
    </xf>
    <xf numFmtId="49" fontId="2" fillId="33" borderId="40" xfId="0" applyNumberFormat="1" applyFont="1" applyFill="1" applyBorder="1" applyAlignment="1" quotePrefix="1">
      <alignment horizontal="left"/>
    </xf>
    <xf numFmtId="0" fontId="2" fillId="33" borderId="40" xfId="0" applyFont="1" applyFill="1" applyBorder="1" applyAlignment="1">
      <alignment/>
    </xf>
    <xf numFmtId="0" fontId="2" fillId="33" borderId="40" xfId="0" applyFont="1" applyFill="1" applyBorder="1" applyAlignment="1" quotePrefix="1">
      <alignment horizontal="left"/>
    </xf>
    <xf numFmtId="0" fontId="2" fillId="33" borderId="85" xfId="0" applyFont="1" applyFill="1" applyBorder="1" applyAlignment="1">
      <alignment/>
    </xf>
    <xf numFmtId="0" fontId="2" fillId="33" borderId="85" xfId="0" applyFont="1" applyFill="1" applyBorder="1" applyAlignment="1" applyProtection="1">
      <alignment/>
      <protection/>
    </xf>
    <xf numFmtId="0" fontId="7" fillId="0" borderId="23" xfId="0" applyFont="1" applyFill="1" applyBorder="1" applyAlignment="1">
      <alignment horizontal="left"/>
    </xf>
    <xf numFmtId="0" fontId="2" fillId="33" borderId="83" xfId="0" applyFont="1" applyFill="1" applyBorder="1" applyAlignment="1">
      <alignment/>
    </xf>
    <xf numFmtId="0" fontId="2" fillId="34" borderId="20" xfId="0" applyFont="1" applyFill="1" applyBorder="1" applyAlignment="1" applyProtection="1">
      <alignment/>
      <protection locked="0"/>
    </xf>
    <xf numFmtId="0" fontId="2" fillId="34" borderId="41" xfId="0" applyFont="1" applyFill="1" applyBorder="1" applyAlignment="1" applyProtection="1">
      <alignment/>
      <protection locked="0"/>
    </xf>
    <xf numFmtId="0" fontId="35" fillId="0" borderId="0" xfId="0" applyFont="1" applyAlignment="1">
      <alignment/>
    </xf>
    <xf numFmtId="16" fontId="35" fillId="0" borderId="0" xfId="0" applyNumberFormat="1" applyFont="1" applyAlignment="1">
      <alignment/>
    </xf>
    <xf numFmtId="0" fontId="35" fillId="0" borderId="0" xfId="0" applyFont="1" applyBorder="1" applyAlignment="1">
      <alignment/>
    </xf>
    <xf numFmtId="0" fontId="35" fillId="0" borderId="0" xfId="51" applyFont="1">
      <alignment/>
      <protection/>
    </xf>
    <xf numFmtId="49" fontId="51" fillId="33" borderId="0" xfId="0" applyNumberFormat="1" applyFont="1" applyFill="1" applyAlignment="1">
      <alignment/>
    </xf>
    <xf numFmtId="0" fontId="51" fillId="33" borderId="0" xfId="0" applyNumberFormat="1" applyFont="1" applyFill="1" applyAlignment="1">
      <alignment/>
    </xf>
    <xf numFmtId="0" fontId="51" fillId="33" borderId="0" xfId="0" applyFont="1" applyFill="1" applyAlignment="1">
      <alignment/>
    </xf>
    <xf numFmtId="0" fontId="52" fillId="0" borderId="0" xfId="0" applyFont="1" applyAlignment="1">
      <alignment vertical="top"/>
    </xf>
    <xf numFmtId="0" fontId="35" fillId="0" borderId="0" xfId="0" applyFont="1" applyAlignment="1">
      <alignment vertical="top"/>
    </xf>
    <xf numFmtId="0" fontId="2" fillId="0" borderId="0" xfId="0" applyFont="1" applyFill="1" applyBorder="1" applyAlignment="1">
      <alignment/>
    </xf>
    <xf numFmtId="0" fontId="2" fillId="0" borderId="13" xfId="0" applyFont="1" applyFill="1" applyBorder="1" applyAlignment="1">
      <alignment/>
    </xf>
    <xf numFmtId="0" fontId="2" fillId="0" borderId="0" xfId="0" applyFont="1" applyFill="1" applyBorder="1" applyAlignment="1">
      <alignment vertical="center"/>
    </xf>
    <xf numFmtId="0" fontId="2" fillId="0" borderId="13" xfId="0" applyFont="1" applyFill="1" applyBorder="1" applyAlignment="1">
      <alignment vertical="center"/>
    </xf>
    <xf numFmtId="0" fontId="2" fillId="0" borderId="36" xfId="0" applyFont="1" applyFill="1" applyBorder="1" applyAlignment="1">
      <alignment/>
    </xf>
    <xf numFmtId="0" fontId="2" fillId="0" borderId="34" xfId="0" applyFont="1" applyFill="1" applyBorder="1" applyAlignment="1">
      <alignment horizontal="center" vertical="center"/>
    </xf>
    <xf numFmtId="14" fontId="2" fillId="0" borderId="0" xfId="0" applyNumberFormat="1" applyFont="1" applyFill="1" applyBorder="1" applyAlignment="1">
      <alignment horizontal="left" vertical="center"/>
    </xf>
    <xf numFmtId="0" fontId="2" fillId="34" borderId="85" xfId="0" applyFont="1" applyFill="1" applyBorder="1" applyAlignment="1" applyProtection="1">
      <alignment/>
      <protection locked="0"/>
    </xf>
    <xf numFmtId="0" fontId="2" fillId="34" borderId="62" xfId="0" applyFont="1" applyFill="1" applyBorder="1" applyAlignment="1" applyProtection="1">
      <alignment/>
      <protection locked="0"/>
    </xf>
    <xf numFmtId="0" fontId="2" fillId="0" borderId="34" xfId="0" applyFont="1" applyFill="1" applyBorder="1" applyAlignment="1">
      <alignment/>
    </xf>
    <xf numFmtId="0" fontId="2" fillId="0" borderId="22" xfId="0" applyFont="1" applyFill="1" applyBorder="1" applyAlignment="1">
      <alignment vertical="center"/>
    </xf>
    <xf numFmtId="0" fontId="2" fillId="0" borderId="22" xfId="0" applyFont="1" applyFill="1" applyBorder="1" applyAlignment="1">
      <alignment/>
    </xf>
    <xf numFmtId="0" fontId="2" fillId="0" borderId="0" xfId="0" applyFont="1" applyFill="1" applyBorder="1" applyAlignment="1">
      <alignment/>
    </xf>
    <xf numFmtId="0" fontId="2" fillId="33" borderId="14" xfId="0" applyFont="1" applyFill="1" applyBorder="1" applyAlignment="1">
      <alignment horizontal="left"/>
    </xf>
    <xf numFmtId="0" fontId="2" fillId="0" borderId="86" xfId="0" applyFont="1" applyBorder="1" applyAlignment="1">
      <alignment horizontal="left" vertical="center" wrapText="1"/>
    </xf>
    <xf numFmtId="0" fontId="2" fillId="0" borderId="72" xfId="0" applyFont="1" applyBorder="1" applyAlignment="1">
      <alignment horizontal="left" vertical="center" wrapText="1"/>
    </xf>
    <xf numFmtId="0" fontId="2" fillId="0" borderId="87" xfId="0" applyFont="1" applyBorder="1" applyAlignment="1">
      <alignment horizontal="left" vertical="center" wrapText="1"/>
    </xf>
    <xf numFmtId="17" fontId="2" fillId="0" borderId="87" xfId="0" applyNumberFormat="1" applyFont="1" applyBorder="1" applyAlignment="1">
      <alignment horizontal="left" vertical="center" wrapText="1"/>
    </xf>
    <xf numFmtId="0" fontId="2" fillId="0" borderId="13" xfId="0" applyFont="1" applyFill="1" applyBorder="1" applyAlignment="1">
      <alignment/>
    </xf>
    <xf numFmtId="0" fontId="2" fillId="0" borderId="31" xfId="0" applyFont="1" applyFill="1" applyBorder="1" applyAlignment="1">
      <alignment/>
    </xf>
    <xf numFmtId="0" fontId="2" fillId="0" borderId="36" xfId="0" applyFont="1" applyFill="1" applyBorder="1" applyAlignment="1">
      <alignment/>
    </xf>
    <xf numFmtId="0" fontId="2" fillId="33" borderId="40" xfId="0" applyFont="1" applyFill="1" applyBorder="1" applyAlignment="1">
      <alignment horizontal="left"/>
    </xf>
    <xf numFmtId="180" fontId="2" fillId="0" borderId="88" xfId="58" applyNumberFormat="1" applyFont="1" applyBorder="1" applyAlignment="1">
      <alignment vertical="center" wrapText="1"/>
    </xf>
    <xf numFmtId="178" fontId="2" fillId="0" borderId="58" xfId="58" applyNumberFormat="1" applyFont="1" applyFill="1" applyBorder="1" applyAlignment="1">
      <alignment horizontal="right"/>
    </xf>
    <xf numFmtId="178" fontId="2" fillId="0" borderId="64" xfId="58" applyNumberFormat="1" applyFont="1" applyFill="1" applyBorder="1" applyAlignment="1">
      <alignment horizontal="right"/>
    </xf>
    <xf numFmtId="4" fontId="2" fillId="33" borderId="58" xfId="0" applyNumberFormat="1" applyFont="1" applyFill="1" applyBorder="1" applyAlignment="1">
      <alignment horizontal="right"/>
    </xf>
    <xf numFmtId="4" fontId="2" fillId="33" borderId="64" xfId="0" applyNumberFormat="1" applyFont="1" applyFill="1" applyBorder="1" applyAlignment="1">
      <alignment horizontal="right"/>
    </xf>
    <xf numFmtId="178" fontId="2" fillId="0" borderId="40" xfId="58" applyNumberFormat="1" applyFont="1" applyFill="1" applyBorder="1" applyAlignment="1">
      <alignment horizontal="right"/>
    </xf>
    <xf numFmtId="178" fontId="2" fillId="0" borderId="42" xfId="58" applyNumberFormat="1" applyFont="1" applyFill="1" applyBorder="1" applyAlignment="1">
      <alignment horizontal="right"/>
    </xf>
    <xf numFmtId="0" fontId="7" fillId="0" borderId="23" xfId="0" applyFont="1" applyFill="1" applyBorder="1" applyAlignment="1">
      <alignment horizontal="left"/>
    </xf>
    <xf numFmtId="0" fontId="7" fillId="0" borderId="24" xfId="0" applyFont="1" applyFill="1" applyBorder="1" applyAlignment="1">
      <alignment horizontal="left"/>
    </xf>
    <xf numFmtId="0" fontId="0" fillId="33" borderId="33" xfId="0" applyFont="1" applyFill="1" applyBorder="1" applyAlignment="1">
      <alignment horizontal="left"/>
    </xf>
    <xf numFmtId="0" fontId="0" fillId="33" borderId="53" xfId="0" applyFont="1" applyFill="1" applyBorder="1" applyAlignment="1">
      <alignment horizontal="left"/>
    </xf>
    <xf numFmtId="0" fontId="7" fillId="0" borderId="58" xfId="0" applyFont="1" applyBorder="1" applyAlignment="1">
      <alignment horizontal="left"/>
    </xf>
    <xf numFmtId="0" fontId="7" fillId="0" borderId="10" xfId="0" applyFont="1" applyBorder="1" applyAlignment="1">
      <alignment horizontal="left"/>
    </xf>
    <xf numFmtId="0" fontId="5" fillId="0" borderId="47" xfId="0" applyFont="1" applyBorder="1" applyAlignment="1">
      <alignment horizontal="left"/>
    </xf>
    <xf numFmtId="0" fontId="5" fillId="0" borderId="65" xfId="0" applyFont="1" applyBorder="1" applyAlignment="1">
      <alignment horizontal="left"/>
    </xf>
    <xf numFmtId="3" fontId="2" fillId="33" borderId="40" xfId="0" applyNumberFormat="1" applyFont="1" applyFill="1" applyBorder="1" applyAlignment="1">
      <alignment horizontal="right"/>
    </xf>
    <xf numFmtId="3" fontId="2" fillId="33" borderId="42" xfId="0" applyNumberFormat="1" applyFont="1" applyFill="1" applyBorder="1" applyAlignment="1">
      <alignment horizontal="right"/>
    </xf>
    <xf numFmtId="3" fontId="2" fillId="33" borderId="33" xfId="0" applyNumberFormat="1" applyFont="1" applyFill="1" applyBorder="1" applyAlignment="1">
      <alignment horizontal="right"/>
    </xf>
    <xf numFmtId="3" fontId="2" fillId="33" borderId="53" xfId="0" applyNumberFormat="1" applyFont="1" applyFill="1" applyBorder="1" applyAlignment="1">
      <alignment horizontal="right"/>
    </xf>
    <xf numFmtId="4" fontId="7" fillId="0" borderId="58" xfId="0" applyNumberFormat="1" applyFont="1" applyFill="1" applyBorder="1" applyAlignment="1">
      <alignment horizontal="right"/>
    </xf>
    <xf numFmtId="4" fontId="7" fillId="0" borderId="64" xfId="0" applyNumberFormat="1" applyFont="1" applyFill="1" applyBorder="1" applyAlignment="1">
      <alignment horizontal="right"/>
    </xf>
    <xf numFmtId="0" fontId="2" fillId="33" borderId="22" xfId="0" applyFont="1" applyFill="1" applyBorder="1" applyAlignment="1">
      <alignment horizontal="center"/>
    </xf>
    <xf numFmtId="0" fontId="2" fillId="33" borderId="27" xfId="0" applyFont="1" applyFill="1" applyBorder="1" applyAlignment="1">
      <alignment horizontal="center"/>
    </xf>
    <xf numFmtId="0" fontId="2" fillId="33" borderId="59" xfId="0" applyFont="1" applyFill="1" applyBorder="1" applyAlignment="1">
      <alignment horizontal="center"/>
    </xf>
    <xf numFmtId="0" fontId="2" fillId="33" borderId="68" xfId="0" applyFont="1" applyFill="1" applyBorder="1" applyAlignment="1">
      <alignment horizontal="center"/>
    </xf>
    <xf numFmtId="4" fontId="2" fillId="35" borderId="47" xfId="0" applyNumberFormat="1" applyFont="1" applyFill="1" applyBorder="1" applyAlignment="1">
      <alignment horizontal="right"/>
    </xf>
    <xf numFmtId="4" fontId="2" fillId="35" borderId="63" xfId="0" applyNumberFormat="1" applyFont="1" applyFill="1" applyBorder="1" applyAlignment="1">
      <alignment horizontal="right"/>
    </xf>
    <xf numFmtId="0" fontId="3" fillId="33" borderId="23" xfId="0" applyFont="1" applyFill="1" applyBorder="1" applyAlignment="1">
      <alignment horizontal="center"/>
    </xf>
    <xf numFmtId="0" fontId="3" fillId="33" borderId="25" xfId="0" applyFont="1" applyFill="1" applyBorder="1" applyAlignment="1">
      <alignment horizontal="center"/>
    </xf>
    <xf numFmtId="4" fontId="2" fillId="33" borderId="23" xfId="0" applyNumberFormat="1" applyFont="1" applyFill="1" applyBorder="1" applyAlignment="1">
      <alignment horizontal="right"/>
    </xf>
    <xf numFmtId="4" fontId="2" fillId="33" borderId="25" xfId="0" applyNumberFormat="1" applyFont="1" applyFill="1" applyBorder="1" applyAlignment="1">
      <alignment horizontal="right"/>
    </xf>
    <xf numFmtId="4" fontId="3" fillId="35" borderId="89" xfId="46" applyNumberFormat="1" applyFont="1" applyFill="1" applyBorder="1" applyAlignment="1">
      <alignment horizontal="right"/>
    </xf>
    <xf numFmtId="4" fontId="3" fillId="35" borderId="90" xfId="46" applyNumberFormat="1" applyFont="1" applyFill="1" applyBorder="1" applyAlignment="1">
      <alignment horizontal="right"/>
    </xf>
    <xf numFmtId="4" fontId="3" fillId="35" borderId="91" xfId="46" applyNumberFormat="1" applyFont="1" applyFill="1" applyBorder="1" applyAlignment="1">
      <alignment horizontal="right"/>
    </xf>
    <xf numFmtId="3" fontId="2" fillId="35" borderId="47" xfId="0" applyNumberFormat="1" applyFont="1" applyFill="1" applyBorder="1" applyAlignment="1">
      <alignment horizontal="left"/>
    </xf>
    <xf numFmtId="3" fontId="2" fillId="35" borderId="92" xfId="0" applyNumberFormat="1" applyFont="1" applyFill="1" applyBorder="1" applyAlignment="1">
      <alignment horizontal="left"/>
    </xf>
    <xf numFmtId="0" fontId="2" fillId="0" borderId="33" xfId="0" applyFont="1" applyBorder="1" applyAlignment="1">
      <alignment/>
    </xf>
    <xf numFmtId="0" fontId="2" fillId="0" borderId="17" xfId="0" applyFont="1" applyBorder="1" applyAlignment="1">
      <alignment/>
    </xf>
    <xf numFmtId="0" fontId="2" fillId="34" borderId="26" xfId="0" applyFont="1" applyFill="1" applyBorder="1" applyAlignment="1" applyProtection="1">
      <alignment horizontal="left" vertical="center"/>
      <protection locked="0"/>
    </xf>
    <xf numFmtId="0" fontId="2" fillId="34" borderId="28" xfId="0" applyFont="1" applyFill="1" applyBorder="1" applyAlignment="1" applyProtection="1">
      <alignment horizontal="left" vertical="center"/>
      <protection locked="0"/>
    </xf>
    <xf numFmtId="0" fontId="11" fillId="34" borderId="35" xfId="0" applyFont="1" applyFill="1" applyBorder="1" applyAlignment="1" applyProtection="1">
      <alignment vertical="center" wrapText="1"/>
      <protection locked="0"/>
    </xf>
    <xf numFmtId="0" fontId="11" fillId="34" borderId="26" xfId="0" applyFont="1" applyFill="1" applyBorder="1" applyAlignment="1" applyProtection="1">
      <alignment vertical="center" wrapText="1"/>
      <protection locked="0"/>
    </xf>
    <xf numFmtId="0" fontId="11" fillId="34" borderId="93" xfId="0" applyFont="1" applyFill="1" applyBorder="1" applyAlignment="1" applyProtection="1">
      <alignment vertical="center" wrapText="1"/>
      <protection locked="0"/>
    </xf>
    <xf numFmtId="0" fontId="2" fillId="34" borderId="93" xfId="0" applyFont="1" applyFill="1" applyBorder="1" applyAlignment="1" applyProtection="1">
      <alignment horizontal="left" vertical="center"/>
      <protection locked="0"/>
    </xf>
    <xf numFmtId="0" fontId="2" fillId="34" borderId="94" xfId="0" applyFont="1" applyFill="1" applyBorder="1" applyAlignment="1" applyProtection="1">
      <alignment horizontal="left" vertical="center"/>
      <protection locked="0"/>
    </xf>
    <xf numFmtId="4" fontId="3" fillId="0" borderId="23" xfId="0" applyNumberFormat="1" applyFont="1" applyFill="1" applyBorder="1" applyAlignment="1">
      <alignment horizontal="right"/>
    </xf>
    <xf numFmtId="4" fontId="3" fillId="0" borderId="25" xfId="0" applyNumberFormat="1" applyFont="1" applyFill="1" applyBorder="1" applyAlignment="1">
      <alignment horizontal="right"/>
    </xf>
    <xf numFmtId="0" fontId="2" fillId="34" borderId="14" xfId="0" applyFont="1" applyFill="1" applyBorder="1" applyAlignment="1">
      <alignment horizontal="left"/>
    </xf>
    <xf numFmtId="0" fontId="2" fillId="34" borderId="11" xfId="0" applyFont="1" applyFill="1" applyBorder="1" applyAlignment="1">
      <alignment horizontal="left"/>
    </xf>
    <xf numFmtId="4" fontId="2" fillId="34" borderId="58" xfId="0" applyNumberFormat="1" applyFont="1" applyFill="1" applyBorder="1" applyAlignment="1" applyProtection="1">
      <alignment horizontal="left"/>
      <protection locked="0"/>
    </xf>
    <xf numFmtId="4" fontId="2" fillId="34" borderId="19" xfId="0" applyNumberFormat="1" applyFont="1" applyFill="1" applyBorder="1" applyAlignment="1" applyProtection="1">
      <alignment horizontal="left"/>
      <protection locked="0"/>
    </xf>
    <xf numFmtId="3" fontId="2" fillId="33" borderId="23" xfId="0" applyNumberFormat="1" applyFont="1" applyFill="1" applyBorder="1" applyAlignment="1">
      <alignment horizontal="center" wrapText="1"/>
    </xf>
    <xf numFmtId="3" fontId="2" fillId="33" borderId="95" xfId="0" applyNumberFormat="1" applyFont="1" applyFill="1" applyBorder="1" applyAlignment="1">
      <alignment horizontal="center" wrapText="1"/>
    </xf>
    <xf numFmtId="3" fontId="2" fillId="33" borderId="33" xfId="0" applyNumberFormat="1" applyFont="1" applyFill="1" applyBorder="1" applyAlignment="1">
      <alignment horizontal="center"/>
    </xf>
    <xf numFmtId="3" fontId="2" fillId="33" borderId="16" xfId="0" applyNumberFormat="1" applyFont="1" applyFill="1" applyBorder="1" applyAlignment="1">
      <alignment horizontal="center"/>
    </xf>
    <xf numFmtId="4" fontId="2" fillId="34" borderId="58" xfId="0" applyNumberFormat="1" applyFont="1" applyFill="1" applyBorder="1" applyAlignment="1" applyProtection="1">
      <alignment horizontal="right"/>
      <protection locked="0"/>
    </xf>
    <xf numFmtId="4" fontId="2" fillId="34" borderId="19" xfId="0" applyNumberFormat="1" applyFont="1" applyFill="1" applyBorder="1" applyAlignment="1" applyProtection="1">
      <alignment horizontal="right"/>
      <protection locked="0"/>
    </xf>
    <xf numFmtId="3" fontId="2" fillId="33" borderId="40" xfId="0" applyNumberFormat="1" applyFont="1" applyFill="1" applyBorder="1" applyAlignment="1">
      <alignment horizontal="center"/>
    </xf>
    <xf numFmtId="3" fontId="2" fillId="33" borderId="12" xfId="0" applyNumberFormat="1" applyFont="1" applyFill="1" applyBorder="1" applyAlignment="1">
      <alignment horizontal="center"/>
    </xf>
    <xf numFmtId="4" fontId="2" fillId="33" borderId="20" xfId="0" applyNumberFormat="1" applyFont="1" applyFill="1" applyBorder="1" applyAlignment="1">
      <alignment horizontal="right"/>
    </xf>
    <xf numFmtId="4" fontId="2" fillId="33" borderId="68" xfId="0" applyNumberFormat="1" applyFont="1" applyFill="1" applyBorder="1" applyAlignment="1">
      <alignment horizontal="right"/>
    </xf>
    <xf numFmtId="3" fontId="2" fillId="35" borderId="47" xfId="0" applyNumberFormat="1" applyFont="1" applyFill="1" applyBorder="1" applyAlignment="1">
      <alignment horizontal="center"/>
    </xf>
    <xf numFmtId="3" fontId="2" fillId="35" borderId="65" xfId="0" applyNumberFormat="1" applyFont="1" applyFill="1" applyBorder="1" applyAlignment="1">
      <alignment horizontal="center"/>
    </xf>
    <xf numFmtId="0" fontId="3" fillId="0" borderId="96" xfId="0" applyFont="1" applyFill="1" applyBorder="1" applyAlignment="1">
      <alignment horizontal="left"/>
    </xf>
    <xf numFmtId="0" fontId="3" fillId="0" borderId="27" xfId="0" applyFont="1" applyFill="1" applyBorder="1" applyAlignment="1">
      <alignment horizontal="left"/>
    </xf>
    <xf numFmtId="0" fontId="3" fillId="0" borderId="27" xfId="0" applyFont="1" applyFill="1" applyBorder="1" applyAlignment="1">
      <alignment horizontal="left"/>
    </xf>
    <xf numFmtId="3" fontId="3" fillId="33" borderId="82" xfId="0" applyNumberFormat="1" applyFont="1" applyFill="1" applyBorder="1" applyAlignment="1">
      <alignment horizontal="right" wrapText="1"/>
    </xf>
    <xf numFmtId="3" fontId="3" fillId="33" borderId="25" xfId="0" applyNumberFormat="1" applyFont="1" applyFill="1" applyBorder="1" applyAlignment="1">
      <alignment horizontal="right" wrapText="1"/>
    </xf>
    <xf numFmtId="0" fontId="2" fillId="0" borderId="96" xfId="0" applyFont="1" applyFill="1" applyBorder="1" applyAlignment="1">
      <alignment horizontal="left"/>
    </xf>
    <xf numFmtId="0" fontId="2" fillId="0" borderId="27" xfId="0" applyFont="1" applyFill="1" applyBorder="1" applyAlignment="1">
      <alignment horizontal="left"/>
    </xf>
    <xf numFmtId="0" fontId="2" fillId="0" borderId="27" xfId="0" applyFont="1" applyFill="1" applyBorder="1" applyAlignment="1">
      <alignment horizontal="left"/>
    </xf>
    <xf numFmtId="175" fontId="2" fillId="34" borderId="97" xfId="0" applyNumberFormat="1" applyFont="1" applyFill="1" applyBorder="1" applyAlignment="1" applyProtection="1">
      <alignment horizontal="left"/>
      <protection locked="0"/>
    </xf>
    <xf numFmtId="175" fontId="2" fillId="34" borderId="98" xfId="0" applyNumberFormat="1" applyFont="1" applyFill="1" applyBorder="1" applyAlignment="1" applyProtection="1">
      <alignment horizontal="left"/>
      <protection locked="0"/>
    </xf>
    <xf numFmtId="0" fontId="2" fillId="33" borderId="39" xfId="0" applyFont="1" applyFill="1" applyBorder="1" applyAlignment="1">
      <alignment horizontal="left" wrapText="1"/>
    </xf>
    <xf numFmtId="0" fontId="2" fillId="33" borderId="53" xfId="0" applyFont="1" applyFill="1" applyBorder="1" applyAlignment="1">
      <alignment horizontal="left" wrapText="1"/>
    </xf>
    <xf numFmtId="0" fontId="2" fillId="0" borderId="39" xfId="0" applyFont="1" applyFill="1" applyBorder="1" applyAlignment="1">
      <alignment horizontal="left" wrapText="1"/>
    </xf>
    <xf numFmtId="0" fontId="2" fillId="0" borderId="53" xfId="0" applyFont="1" applyFill="1" applyBorder="1" applyAlignment="1">
      <alignment horizontal="left" wrapText="1"/>
    </xf>
    <xf numFmtId="0" fontId="2" fillId="34" borderId="99" xfId="0" applyFont="1" applyFill="1" applyBorder="1" applyAlignment="1" applyProtection="1">
      <alignment horizontal="left"/>
      <protection locked="0"/>
    </xf>
    <xf numFmtId="0" fontId="2" fillId="34" borderId="100" xfId="0" applyFont="1" applyFill="1" applyBorder="1" applyAlignment="1" applyProtection="1">
      <alignment horizontal="left"/>
      <protection locked="0"/>
    </xf>
    <xf numFmtId="7" fontId="2" fillId="34" borderId="99" xfId="0" applyNumberFormat="1" applyFont="1" applyFill="1" applyBorder="1" applyAlignment="1" applyProtection="1">
      <alignment horizontal="left"/>
      <protection locked="0"/>
    </xf>
    <xf numFmtId="0" fontId="2" fillId="34" borderId="99" xfId="0" applyFont="1" applyFill="1" applyBorder="1" applyAlignment="1" applyProtection="1">
      <alignment horizontal="left"/>
      <protection locked="0"/>
    </xf>
    <xf numFmtId="0" fontId="2" fillId="0" borderId="96" xfId="0" applyFont="1" applyFill="1" applyBorder="1" applyAlignment="1">
      <alignment horizontal="left"/>
    </xf>
    <xf numFmtId="0" fontId="2" fillId="33" borderId="21" xfId="0" applyFont="1" applyFill="1" applyBorder="1" applyAlignment="1">
      <alignment horizontal="left" wrapText="1"/>
    </xf>
    <xf numFmtId="0" fontId="2" fillId="33" borderId="53" xfId="0" applyFont="1" applyFill="1" applyBorder="1" applyAlignment="1">
      <alignment horizontal="left" wrapText="1"/>
    </xf>
    <xf numFmtId="0" fontId="2" fillId="34" borderId="99" xfId="0" applyFont="1" applyFill="1" applyBorder="1" applyAlignment="1" applyProtection="1">
      <alignment horizontal="left" wrapText="1"/>
      <protection locked="0"/>
    </xf>
    <xf numFmtId="7" fontId="2" fillId="34" borderId="99" xfId="0" applyNumberFormat="1" applyFont="1" applyFill="1" applyBorder="1" applyAlignment="1" applyProtection="1">
      <alignment horizontal="left" wrapText="1"/>
      <protection locked="0"/>
    </xf>
    <xf numFmtId="0" fontId="2" fillId="34" borderId="99" xfId="0" applyFont="1" applyFill="1" applyBorder="1" applyAlignment="1" applyProtection="1">
      <alignment horizontal="left" wrapText="1"/>
      <protection locked="0"/>
    </xf>
    <xf numFmtId="0" fontId="11" fillId="4" borderId="83" xfId="0" applyFont="1" applyFill="1" applyBorder="1" applyAlignment="1" applyProtection="1">
      <alignment vertical="center" wrapText="1"/>
      <protection locked="0"/>
    </xf>
    <xf numFmtId="0" fontId="11" fillId="4" borderId="28" xfId="0" applyFont="1" applyFill="1" applyBorder="1" applyAlignment="1" applyProtection="1">
      <alignment vertical="center" wrapText="1"/>
      <protection locked="0"/>
    </xf>
    <xf numFmtId="0" fontId="11" fillId="4" borderId="94" xfId="0" applyFont="1" applyFill="1" applyBorder="1" applyAlignment="1" applyProtection="1">
      <alignment vertical="center" wrapText="1"/>
      <protection locked="0"/>
    </xf>
    <xf numFmtId="0" fontId="11" fillId="4" borderId="31" xfId="0" applyFont="1" applyFill="1" applyBorder="1" applyAlignment="1" applyProtection="1">
      <alignment vertical="center" wrapText="1"/>
      <protection locked="0"/>
    </xf>
    <xf numFmtId="0" fontId="11" fillId="4" borderId="36" xfId="0" applyFont="1" applyFill="1" applyBorder="1" applyAlignment="1" applyProtection="1">
      <alignment vertical="center" wrapText="1"/>
      <protection locked="0"/>
    </xf>
    <xf numFmtId="0" fontId="11" fillId="4" borderId="15" xfId="0" applyFont="1" applyFill="1" applyBorder="1" applyAlignment="1" applyProtection="1">
      <alignment vertical="center" wrapText="1"/>
      <protection locked="0"/>
    </xf>
    <xf numFmtId="0" fontId="2" fillId="34" borderId="101" xfId="0" applyFont="1" applyFill="1" applyBorder="1" applyAlignment="1" applyProtection="1">
      <alignment horizontal="left"/>
      <protection locked="0"/>
    </xf>
    <xf numFmtId="0" fontId="2" fillId="34" borderId="102" xfId="0" applyFont="1" applyFill="1" applyBorder="1" applyAlignment="1" applyProtection="1">
      <alignment horizontal="left"/>
      <protection locked="0"/>
    </xf>
    <xf numFmtId="0" fontId="2" fillId="33" borderId="59" xfId="0" applyFont="1" applyFill="1" applyBorder="1" applyAlignment="1">
      <alignment horizontal="left" vertical="top"/>
    </xf>
    <xf numFmtId="0" fontId="2" fillId="33" borderId="35" xfId="0" applyFont="1" applyFill="1" applyBorder="1" applyAlignment="1">
      <alignment horizontal="left" vertical="top"/>
    </xf>
    <xf numFmtId="0" fontId="2" fillId="34" borderId="99" xfId="0" applyFont="1" applyFill="1" applyBorder="1" applyAlignment="1" applyProtection="1">
      <alignment horizontal="left" vertical="top"/>
      <protection locked="0"/>
    </xf>
    <xf numFmtId="0" fontId="2" fillId="34" borderId="100" xfId="0" applyFont="1" applyFill="1" applyBorder="1" applyAlignment="1" applyProtection="1">
      <alignment horizontal="left" vertical="top"/>
      <protection locked="0"/>
    </xf>
    <xf numFmtId="7" fontId="2" fillId="34" borderId="99" xfId="0" applyNumberFormat="1" applyFont="1" applyFill="1" applyBorder="1" applyAlignment="1" applyProtection="1">
      <alignment horizontal="left" vertical="top"/>
      <protection locked="0"/>
    </xf>
    <xf numFmtId="0" fontId="6" fillId="33" borderId="0" xfId="0" applyNumberFormat="1" applyFont="1" applyFill="1" applyBorder="1" applyAlignment="1" applyProtection="1">
      <alignment/>
      <protection locked="0"/>
    </xf>
    <xf numFmtId="0" fontId="2" fillId="33" borderId="23" xfId="0" applyFont="1" applyFill="1" applyBorder="1" applyAlignment="1">
      <alignment horizontal="center"/>
    </xf>
    <xf numFmtId="0" fontId="2" fillId="33" borderId="25" xfId="0" applyFont="1" applyFill="1" applyBorder="1" applyAlignment="1">
      <alignment horizontal="center"/>
    </xf>
    <xf numFmtId="0" fontId="2" fillId="33" borderId="18" xfId="0" applyFont="1" applyFill="1" applyBorder="1" applyAlignment="1">
      <alignment horizontal="left" vertical="top"/>
    </xf>
    <xf numFmtId="0" fontId="2" fillId="33" borderId="26" xfId="0" applyFont="1" applyFill="1" applyBorder="1" applyAlignment="1">
      <alignment horizontal="left" vertical="top"/>
    </xf>
    <xf numFmtId="7" fontId="2" fillId="34" borderId="101" xfId="0" applyNumberFormat="1" applyFont="1" applyFill="1" applyBorder="1" applyAlignment="1" applyProtection="1">
      <alignment horizontal="left"/>
      <protection locked="0"/>
    </xf>
    <xf numFmtId="0" fontId="2" fillId="0" borderId="0" xfId="0" applyFont="1" applyFill="1" applyBorder="1" applyAlignment="1">
      <alignment horizontal="left" vertical="center"/>
    </xf>
    <xf numFmtId="0" fontId="2" fillId="0" borderId="13" xfId="0" applyFont="1" applyFill="1" applyBorder="1" applyAlignment="1">
      <alignment horizontal="left" vertical="center"/>
    </xf>
    <xf numFmtId="0" fontId="2" fillId="33" borderId="59" xfId="0" applyFont="1" applyFill="1" applyBorder="1" applyAlignment="1">
      <alignment horizontal="left" vertical="top"/>
    </xf>
    <xf numFmtId="0" fontId="2" fillId="33" borderId="17" xfId="0" applyFont="1" applyFill="1" applyBorder="1" applyAlignment="1">
      <alignment horizontal="left" wrapText="1"/>
    </xf>
    <xf numFmtId="3" fontId="2" fillId="33" borderId="40" xfId="0" applyNumberFormat="1" applyFont="1" applyFill="1" applyBorder="1" applyAlignment="1">
      <alignment horizontal="center"/>
    </xf>
    <xf numFmtId="3" fontId="2" fillId="33" borderId="23" xfId="0" applyNumberFormat="1" applyFont="1" applyFill="1" applyBorder="1" applyAlignment="1">
      <alignment horizontal="center" wrapText="1"/>
    </xf>
    <xf numFmtId="4" fontId="3" fillId="0" borderId="89" xfId="0" applyNumberFormat="1" applyFont="1" applyFill="1" applyBorder="1" applyAlignment="1">
      <alignment horizontal="right"/>
    </xf>
    <xf numFmtId="4" fontId="3" fillId="0" borderId="91" xfId="0" applyNumberFormat="1" applyFont="1" applyFill="1" applyBorder="1" applyAlignment="1">
      <alignment horizontal="right"/>
    </xf>
    <xf numFmtId="3" fontId="3" fillId="33" borderId="82" xfId="0" applyNumberFormat="1" applyFont="1" applyFill="1" applyBorder="1" applyAlignment="1">
      <alignment horizontal="right" wrapText="1"/>
    </xf>
    <xf numFmtId="0" fontId="3" fillId="33" borderId="23" xfId="0" applyFont="1" applyFill="1" applyBorder="1" applyAlignment="1">
      <alignment horizontal="center"/>
    </xf>
    <xf numFmtId="3" fontId="2" fillId="33" borderId="33" xfId="0" applyNumberFormat="1" applyFont="1" applyFill="1" applyBorder="1" applyAlignment="1">
      <alignment horizontal="center"/>
    </xf>
    <xf numFmtId="0" fontId="13" fillId="0" borderId="0" xfId="0" applyFont="1" applyBorder="1" applyAlignment="1">
      <alignment horizontal="center" vertical="center" wrapText="1"/>
    </xf>
    <xf numFmtId="0" fontId="3" fillId="35" borderId="23" xfId="0" applyFont="1" applyFill="1" applyBorder="1" applyAlignment="1">
      <alignment horizontal="left" vertical="center" wrapText="1"/>
    </xf>
    <xf numFmtId="0" fontId="3" fillId="35" borderId="24" xfId="0" applyFont="1" applyFill="1" applyBorder="1" applyAlignment="1">
      <alignment horizontal="left" vertical="center" wrapText="1"/>
    </xf>
    <xf numFmtId="0" fontId="3" fillId="35" borderId="25" xfId="0" applyFont="1" applyFill="1" applyBorder="1" applyAlignment="1">
      <alignment horizontal="left" vertical="center" wrapText="1"/>
    </xf>
    <xf numFmtId="0" fontId="3" fillId="15" borderId="14" xfId="0" applyFont="1" applyFill="1" applyBorder="1" applyAlignment="1">
      <alignment horizontal="left" vertical="center" wrapText="1"/>
    </xf>
    <xf numFmtId="0" fontId="3" fillId="15" borderId="11" xfId="0" applyFont="1" applyFill="1" applyBorder="1" applyAlignment="1">
      <alignment horizontal="left" vertical="center" wrapText="1"/>
    </xf>
    <xf numFmtId="0" fontId="3" fillId="15" borderId="12" xfId="0" applyFont="1" applyFill="1" applyBorder="1" applyAlignment="1">
      <alignment horizontal="left" vertical="center" wrapText="1"/>
    </xf>
    <xf numFmtId="0" fontId="3" fillId="35" borderId="103" xfId="0" applyFont="1" applyFill="1" applyBorder="1" applyAlignment="1">
      <alignment horizontal="left" vertical="center" wrapText="1"/>
    </xf>
    <xf numFmtId="0" fontId="3" fillId="35" borderId="104" xfId="0" applyFont="1" applyFill="1" applyBorder="1" applyAlignment="1">
      <alignment horizontal="left" vertical="center" wrapText="1"/>
    </xf>
    <xf numFmtId="0" fontId="3" fillId="35" borderId="105" xfId="0" applyFont="1" applyFill="1" applyBorder="1" applyAlignment="1">
      <alignment horizontal="left" vertical="center" wrapText="1"/>
    </xf>
    <xf numFmtId="0" fontId="3" fillId="35" borderId="106" xfId="0" applyFont="1" applyFill="1" applyBorder="1" applyAlignment="1">
      <alignment horizontal="left" vertical="center" wrapText="1"/>
    </xf>
    <xf numFmtId="0" fontId="3" fillId="35" borderId="107" xfId="0" applyFont="1" applyFill="1" applyBorder="1" applyAlignment="1">
      <alignment horizontal="left" vertical="center" wrapText="1"/>
    </xf>
    <xf numFmtId="0" fontId="3" fillId="35" borderId="108" xfId="0" applyFont="1" applyFill="1" applyBorder="1" applyAlignment="1">
      <alignment horizontal="left" vertical="center" wrapText="1"/>
    </xf>
    <xf numFmtId="0" fontId="8" fillId="15" borderId="51" xfId="0" applyFont="1" applyFill="1" applyBorder="1" applyAlignment="1">
      <alignment horizontal="left" vertical="center" wrapText="1"/>
    </xf>
    <xf numFmtId="0" fontId="8" fillId="15" borderId="18" xfId="0" applyFont="1" applyFill="1" applyBorder="1" applyAlignment="1">
      <alignment horizontal="left" vertical="center" wrapText="1"/>
    </xf>
    <xf numFmtId="0" fontId="8" fillId="15" borderId="52" xfId="0" applyFont="1" applyFill="1" applyBorder="1" applyAlignment="1">
      <alignment horizontal="left" vertical="center" wrapText="1"/>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dxfs count="1">
    <dxf>
      <font>
        <color rgb="FF9C0006"/>
      </font>
      <fill>
        <patternFill>
          <fgColor indexed="64"/>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400050</xdr:colOff>
      <xdr:row>41</xdr:row>
      <xdr:rowOff>66675</xdr:rowOff>
    </xdr:from>
    <xdr:to>
      <xdr:col>26</xdr:col>
      <xdr:colOff>9525</xdr:colOff>
      <xdr:row>43</xdr:row>
      <xdr:rowOff>161925</xdr:rowOff>
    </xdr:to>
    <xdr:sp macro="[0]!Preisblatt_einblenden">
      <xdr:nvSpPr>
        <xdr:cNvPr id="1" name="Abgerundetes Rechteck 1"/>
        <xdr:cNvSpPr>
          <a:spLocks/>
        </xdr:cNvSpPr>
      </xdr:nvSpPr>
      <xdr:spPr>
        <a:xfrm>
          <a:off x="14782800" y="8029575"/>
          <a:ext cx="1438275" cy="419100"/>
        </a:xfrm>
        <a:prstGeom prst="roundRect">
          <a:avLst/>
        </a:prstGeom>
        <a:solidFill>
          <a:srgbClr val="A6A6A6"/>
        </a:solidFill>
        <a:ln w="9525" cmpd="sng">
          <a:noFill/>
        </a:ln>
      </xdr:spPr>
      <xdr:txBody>
        <a:bodyPr vertOverflow="clip" wrap="square" lIns="18288" tIns="0" rIns="0" bIns="0"/>
        <a:p>
          <a:pPr algn="ctr">
            <a:defRPr/>
          </a:pPr>
          <a:r>
            <a:rPr lang="en-US" cap="none" sz="1200" b="1" i="0" u="none" baseline="0">
              <a:solidFill>
                <a:srgbClr val="000000"/>
              </a:solidFill>
            </a:rPr>
            <a:t>Insert another price schedule</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171450</xdr:colOff>
      <xdr:row>6</xdr:row>
      <xdr:rowOff>66675</xdr:rowOff>
    </xdr:from>
    <xdr:to>
      <xdr:col>13</xdr:col>
      <xdr:colOff>219075</xdr:colOff>
      <xdr:row>10</xdr:row>
      <xdr:rowOff>123825</xdr:rowOff>
    </xdr:to>
    <xdr:sp macro="[0]!Summen">
      <xdr:nvSpPr>
        <xdr:cNvPr id="1" name="Abgerundetes Rechteck 1"/>
        <xdr:cNvSpPr>
          <a:spLocks/>
        </xdr:cNvSpPr>
      </xdr:nvSpPr>
      <xdr:spPr>
        <a:xfrm>
          <a:off x="12668250" y="1304925"/>
          <a:ext cx="1876425" cy="1000125"/>
        </a:xfrm>
        <a:prstGeom prst="roundRect">
          <a:avLst/>
        </a:prstGeom>
        <a:gradFill rotWithShape="1">
          <a:gsLst>
            <a:gs pos="0">
              <a:srgbClr val="9B2D2A"/>
            </a:gs>
            <a:gs pos="80000">
              <a:srgbClr val="CB3D3A"/>
            </a:gs>
            <a:gs pos="100000">
              <a:srgbClr val="CE3B37"/>
            </a:gs>
          </a:gsLst>
          <a:lin ang="5400000" scaled="1"/>
        </a:gradFill>
        <a:ln w="9525" cmpd="sng">
          <a:noFill/>
        </a:ln>
      </xdr:spPr>
      <xdr:txBody>
        <a:bodyPr vertOverflow="clip" wrap="square" lIns="18288" tIns="0" rIns="0" bIns="0" anchor="ctr"/>
        <a:p>
          <a:pPr algn="l">
            <a:defRPr/>
          </a:pPr>
          <a:r>
            <a:rPr lang="en-US" cap="none" sz="1100" b="1" i="0" u="none" baseline="0">
              <a:solidFill>
                <a:srgbClr val="000000"/>
              </a:solidFill>
            </a:rPr>
            <a:t>Calculate total of individual remuneration</a:t>
          </a:r>
          <a:r>
            <a:rPr lang="en-US" cap="none" sz="1100" b="1" i="0" u="none" baseline="0">
              <a:solidFill>
                <a:srgbClr val="000000"/>
              </a:solidFill>
            </a:rPr>
            <a:t> item</a:t>
          </a:r>
          <a:r>
            <a:rPr lang="en-US" cap="none" sz="1100" b="1" i="0" u="none" baseline="0">
              <a:solidFill>
                <a:srgbClr val="000000"/>
              </a:solidFill>
            </a:rPr>
            <a:t>. 
</a:t>
          </a:r>
          <a:r>
            <a:rPr lang="en-US" cap="none" sz="1100" b="1" i="0" u="none" baseline="0">
              <a:solidFill>
                <a:srgbClr val="000000"/>
              </a:solidFill>
            </a:rPr>
            <a:t>Carry forward to price schedule. </a:t>
          </a:r>
        </a:p>
      </xdr:txBody>
    </xdr:sp>
    <xdr:clientData fLocksWithSheet="0"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ilestore\b02\Users\lames_mai\AppData\Local\Microsoft\Windows\Temporary%20Internet%20Files\Content.Outlook\4GS9QJ6X\giz2012-de-Preisblatt-Monate_in%20Bearbeitung.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Übersichtsblatt"/>
      <sheetName val="Druckseite"/>
      <sheetName val="Fachkraftblatt"/>
      <sheetName val="5.9. Andere Reisekosten"/>
      <sheetName val="5.11 Einsatz nat. Personal"/>
      <sheetName val="5.12 Ausrüstungsgüter"/>
      <sheetName val="5.13 Verbrauchsgüter"/>
      <sheetName val="5.14 Unteraufträge"/>
      <sheetName val="5.15 WS &amp; AF Partnerpersonal"/>
      <sheetName val="5.16. Örtliche Zuschüsse"/>
      <sheetName val="5.17. Sonstige Kosten"/>
      <sheetName val="5.18 Flexible Vergütungspos."/>
      <sheetName val="Listen - wird ausgeblendet"/>
    </sheetNames>
    <sheetDataSet>
      <sheetData sheetId="0">
        <row r="13">
          <cell r="E13" t="str">
            <v>Monaten</v>
          </cell>
        </row>
      </sheetData>
    </sheetDataSet>
  </externalBook>
</externalLink>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vmlDrawing" Target="../drawings/vmlDrawing4.v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5.vml" /><Relationship Id="rId3" Type="http://schemas.openxmlformats.org/officeDocument/2006/relationships/vmlDrawing" Target="../drawings/vmlDrawing6.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7.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Tabelle3">
    <pageSetUpPr fitToPage="1"/>
  </sheetPr>
  <dimension ref="A1:Y82"/>
  <sheetViews>
    <sheetView showGridLines="0" tabSelected="1" zoomScale="95" zoomScaleNormal="95" zoomScalePageLayoutView="85" workbookViewId="0" topLeftCell="A1">
      <selection activeCell="S5" sqref="S5:V5"/>
    </sheetView>
  </sheetViews>
  <sheetFormatPr defaultColWidth="9.140625" defaultRowHeight="12.75"/>
  <cols>
    <col min="1" max="1" width="6.57421875" style="0" customWidth="1"/>
    <col min="2" max="2" width="25.8515625" style="0" customWidth="1"/>
    <col min="3" max="3" width="14.28125" style="0" customWidth="1"/>
    <col min="4" max="4" width="12.140625" style="0" customWidth="1"/>
    <col min="5" max="5" width="2.00390625" style="0" customWidth="1"/>
    <col min="6" max="6" width="7.140625" style="0" customWidth="1"/>
    <col min="7" max="7" width="12.00390625" style="0" customWidth="1"/>
    <col min="8" max="8" width="12.140625" style="0" customWidth="1"/>
    <col min="9" max="9" width="2.00390625" style="0" customWidth="1"/>
    <col min="10" max="10" width="7.140625" style="0" customWidth="1"/>
    <col min="11" max="11" width="12.00390625" style="0" customWidth="1"/>
    <col min="12" max="12" width="12.140625" style="0" customWidth="1"/>
    <col min="13" max="13" width="2.00390625" style="0" customWidth="1"/>
    <col min="14" max="14" width="7.140625" style="0" customWidth="1"/>
    <col min="15" max="15" width="12.00390625" style="0" customWidth="1"/>
    <col min="16" max="16" width="12.140625" style="0" customWidth="1"/>
    <col min="17" max="17" width="2.00390625" style="0" customWidth="1"/>
    <col min="18" max="18" width="7.140625" style="0" customWidth="1"/>
    <col min="19" max="19" width="12.00390625" style="0" customWidth="1"/>
    <col min="20" max="20" width="12.140625" style="0" customWidth="1"/>
    <col min="21" max="21" width="2.00390625" style="0" customWidth="1"/>
    <col min="22" max="22" width="7.140625" style="0" customWidth="1"/>
    <col min="23" max="23" width="12.00390625" style="0" customWidth="1"/>
    <col min="24" max="24" width="2.28125" style="0" customWidth="1"/>
    <col min="25" max="25" width="13.140625" style="0" customWidth="1"/>
  </cols>
  <sheetData>
    <row r="1" spans="1:25" ht="37.5" customHeight="1" thickBot="1">
      <c r="A1" s="449" t="s">
        <v>19</v>
      </c>
      <c r="B1" s="449"/>
      <c r="C1" s="449"/>
      <c r="D1" s="449"/>
      <c r="E1" s="449"/>
      <c r="F1" s="449"/>
      <c r="G1" s="449"/>
      <c r="H1" s="449"/>
      <c r="I1" s="449"/>
      <c r="J1" s="449"/>
      <c r="K1" s="449"/>
      <c r="L1" s="449"/>
      <c r="M1" s="449"/>
      <c r="N1" s="449"/>
      <c r="O1" s="449"/>
      <c r="P1" s="449"/>
      <c r="Q1" s="449"/>
      <c r="R1" s="449"/>
      <c r="S1" s="449"/>
      <c r="T1" s="449"/>
      <c r="U1" s="449"/>
      <c r="V1" s="449"/>
      <c r="W1" s="449"/>
      <c r="X1" s="449"/>
      <c r="Y1" s="33"/>
    </row>
    <row r="2" spans="1:25" s="1" customFormat="1" ht="48">
      <c r="A2" s="191"/>
      <c r="B2" s="192" t="s">
        <v>14</v>
      </c>
      <c r="C2" s="193"/>
      <c r="D2" s="385" t="s">
        <v>20</v>
      </c>
      <c r="E2" s="386"/>
      <c r="F2" s="12"/>
      <c r="G2" s="10"/>
      <c r="H2" s="194" t="s">
        <v>16</v>
      </c>
      <c r="I2" s="24"/>
      <c r="J2" s="24"/>
      <c r="K2" s="24"/>
      <c r="L2" s="25"/>
      <c r="M2" s="23"/>
      <c r="N2" s="121" t="s">
        <v>143</v>
      </c>
      <c r="O2" s="118"/>
      <c r="P2" s="119"/>
      <c r="Q2" s="120"/>
      <c r="R2" s="195"/>
      <c r="S2" s="121" t="s">
        <v>144</v>
      </c>
      <c r="T2" s="118"/>
      <c r="U2" s="118"/>
      <c r="V2" s="11"/>
      <c r="W2" s="193"/>
      <c r="X2" s="193"/>
      <c r="Y2" s="196"/>
    </row>
    <row r="3" spans="1:25" s="1" customFormat="1" ht="12">
      <c r="A3" s="197"/>
      <c r="B3" s="190" t="s">
        <v>0</v>
      </c>
      <c r="C3" s="198"/>
      <c r="D3" s="389" t="s">
        <v>21</v>
      </c>
      <c r="E3" s="390"/>
      <c r="F3" s="390"/>
      <c r="G3" s="391"/>
      <c r="H3" s="6"/>
      <c r="I3" s="29"/>
      <c r="J3" s="6"/>
      <c r="K3" s="6"/>
      <c r="L3" s="6"/>
      <c r="M3" s="115"/>
      <c r="N3" s="387"/>
      <c r="O3" s="387"/>
      <c r="P3" s="387"/>
      <c r="Q3" s="111"/>
      <c r="R3" s="115"/>
      <c r="S3" s="26"/>
      <c r="T3" s="26"/>
      <c r="U3" s="26"/>
      <c r="V3" s="5"/>
      <c r="W3" s="198"/>
      <c r="X3" s="198"/>
      <c r="Y3" s="199"/>
    </row>
    <row r="4" spans="1:25" s="1" customFormat="1" ht="12">
      <c r="A4" s="197"/>
      <c r="B4" s="200" t="s">
        <v>1</v>
      </c>
      <c r="C4" s="198"/>
      <c r="D4" s="436" t="s">
        <v>22</v>
      </c>
      <c r="E4" s="437"/>
      <c r="F4" s="437"/>
      <c r="G4" s="438"/>
      <c r="H4" s="114" t="s">
        <v>32</v>
      </c>
      <c r="I4" s="26" t="s">
        <v>33</v>
      </c>
      <c r="J4" s="186"/>
      <c r="K4" s="114" t="s">
        <v>142</v>
      </c>
      <c r="L4" s="6"/>
      <c r="M4" s="116"/>
      <c r="N4" s="388"/>
      <c r="O4" s="388"/>
      <c r="P4" s="388"/>
      <c r="Q4" s="111"/>
      <c r="R4" s="113" t="s">
        <v>145</v>
      </c>
      <c r="S4" s="387"/>
      <c r="T4" s="387"/>
      <c r="U4" s="387"/>
      <c r="V4" s="392"/>
      <c r="W4" s="198"/>
      <c r="X4" s="198"/>
      <c r="Y4" s="199"/>
    </row>
    <row r="5" spans="1:25" s="203" customFormat="1" ht="12">
      <c r="A5" s="201"/>
      <c r="B5" s="200"/>
      <c r="C5" s="200"/>
      <c r="D5" s="436" t="s">
        <v>94</v>
      </c>
      <c r="E5" s="437"/>
      <c r="F5" s="437"/>
      <c r="G5" s="438"/>
      <c r="H5" s="187"/>
      <c r="I5" s="188">
        <v>1</v>
      </c>
      <c r="J5" s="185"/>
      <c r="K5" s="189"/>
      <c r="L5" s="26"/>
      <c r="M5" s="112"/>
      <c r="N5" s="387"/>
      <c r="O5" s="387"/>
      <c r="P5" s="387"/>
      <c r="Q5" s="111"/>
      <c r="R5" s="113" t="s">
        <v>146</v>
      </c>
      <c r="S5" s="388">
        <v>81237056</v>
      </c>
      <c r="T5" s="388"/>
      <c r="U5" s="388"/>
      <c r="V5" s="393"/>
      <c r="W5" s="200"/>
      <c r="X5" s="200"/>
      <c r="Y5" s="202"/>
    </row>
    <row r="6" spans="1:25" ht="13.5" thickBot="1">
      <c r="A6" s="34"/>
      <c r="B6" s="35"/>
      <c r="C6" s="36"/>
      <c r="D6" s="439" t="s">
        <v>23</v>
      </c>
      <c r="E6" s="440"/>
      <c r="F6" s="440"/>
      <c r="G6" s="441"/>
      <c r="H6" s="6"/>
      <c r="I6" s="29"/>
      <c r="J6" s="186"/>
      <c r="K6" s="6"/>
      <c r="L6" s="6"/>
      <c r="M6" s="7"/>
      <c r="N6" s="3"/>
      <c r="O6" s="3"/>
      <c r="P6" s="3"/>
      <c r="Q6" s="4"/>
      <c r="R6" s="7"/>
      <c r="S6" s="3"/>
      <c r="T6" s="3"/>
      <c r="U6" s="3"/>
      <c r="V6" s="9"/>
      <c r="W6" s="117"/>
      <c r="X6" s="117"/>
      <c r="Y6" s="53"/>
    </row>
    <row r="7" spans="1:25" ht="12.75">
      <c r="A7" s="39"/>
      <c r="B7" s="38"/>
      <c r="C7" s="38"/>
      <c r="D7" s="40"/>
      <c r="E7" s="41"/>
      <c r="F7" s="143" t="s">
        <v>26</v>
      </c>
      <c r="G7" s="42"/>
      <c r="H7" s="40"/>
      <c r="I7" s="41"/>
      <c r="J7" s="213" t="s">
        <v>27</v>
      </c>
      <c r="K7" s="42"/>
      <c r="L7" s="40"/>
      <c r="M7" s="41"/>
      <c r="N7" s="144" t="s">
        <v>28</v>
      </c>
      <c r="O7" s="42"/>
      <c r="P7" s="40"/>
      <c r="Q7" s="41"/>
      <c r="R7" s="144" t="s">
        <v>29</v>
      </c>
      <c r="S7" s="42"/>
      <c r="T7" s="40"/>
      <c r="U7" s="41"/>
      <c r="V7" s="144" t="s">
        <v>30</v>
      </c>
      <c r="W7" s="42"/>
      <c r="X7" s="450" t="s">
        <v>31</v>
      </c>
      <c r="Y7" s="451"/>
    </row>
    <row r="8" spans="1:25" ht="12.75">
      <c r="A8" s="106"/>
      <c r="B8" s="107"/>
      <c r="C8" s="38"/>
      <c r="D8" s="444" t="s">
        <v>24</v>
      </c>
      <c r="E8" s="452"/>
      <c r="F8" s="442" t="s">
        <v>34</v>
      </c>
      <c r="G8" s="443"/>
      <c r="H8" s="444" t="s">
        <v>24</v>
      </c>
      <c r="I8" s="452"/>
      <c r="J8" s="454" t="s">
        <v>34</v>
      </c>
      <c r="K8" s="443"/>
      <c r="L8" s="444" t="s">
        <v>24</v>
      </c>
      <c r="M8" s="43"/>
      <c r="N8" s="442" t="s">
        <v>34</v>
      </c>
      <c r="O8" s="443"/>
      <c r="P8" s="444" t="s">
        <v>24</v>
      </c>
      <c r="Q8" s="43"/>
      <c r="R8" s="442" t="s">
        <v>34</v>
      </c>
      <c r="S8" s="443"/>
      <c r="T8" s="444" t="s">
        <v>24</v>
      </c>
      <c r="U8" s="43"/>
      <c r="V8" s="442" t="s">
        <v>34</v>
      </c>
      <c r="W8" s="443"/>
      <c r="X8" s="372"/>
      <c r="Y8" s="373"/>
    </row>
    <row r="9" spans="1:25" ht="12.75">
      <c r="A9" s="106"/>
      <c r="B9" s="108"/>
      <c r="C9" s="38"/>
      <c r="D9" s="445"/>
      <c r="E9" s="453"/>
      <c r="F9" s="446"/>
      <c r="G9" s="447"/>
      <c r="H9" s="445"/>
      <c r="I9" s="453"/>
      <c r="J9" s="448"/>
      <c r="K9" s="447"/>
      <c r="L9" s="445"/>
      <c r="M9" s="44"/>
      <c r="N9" s="446"/>
      <c r="O9" s="447"/>
      <c r="P9" s="445"/>
      <c r="Q9" s="44"/>
      <c r="R9" s="446"/>
      <c r="S9" s="447"/>
      <c r="T9" s="445"/>
      <c r="U9" s="44"/>
      <c r="V9" s="446"/>
      <c r="W9" s="447"/>
      <c r="X9" s="45"/>
      <c r="Y9" s="46"/>
    </row>
    <row r="10" spans="1:25" ht="12.75">
      <c r="A10" s="106"/>
      <c r="B10" s="109"/>
      <c r="C10" s="38"/>
      <c r="D10" s="315" t="s">
        <v>135</v>
      </c>
      <c r="E10" s="47"/>
      <c r="F10" s="426"/>
      <c r="G10" s="427"/>
      <c r="H10" s="315" t="s">
        <v>135</v>
      </c>
      <c r="I10" s="47"/>
      <c r="J10" s="428"/>
      <c r="K10" s="427"/>
      <c r="L10" s="315" t="s">
        <v>135</v>
      </c>
      <c r="M10" s="47"/>
      <c r="N10" s="429"/>
      <c r="O10" s="427"/>
      <c r="P10" s="315" t="s">
        <v>135</v>
      </c>
      <c r="Q10" s="47"/>
      <c r="R10" s="429"/>
      <c r="S10" s="427"/>
      <c r="T10" s="315" t="s">
        <v>135</v>
      </c>
      <c r="U10" s="47"/>
      <c r="V10" s="429"/>
      <c r="W10" s="427"/>
      <c r="X10" s="370"/>
      <c r="Y10" s="371"/>
    </row>
    <row r="11" spans="1:25" ht="12.75">
      <c r="A11" s="106"/>
      <c r="B11" s="110"/>
      <c r="C11" s="38"/>
      <c r="D11" s="285" t="s">
        <v>147</v>
      </c>
      <c r="E11" s="48"/>
      <c r="F11" s="433"/>
      <c r="G11" s="427"/>
      <c r="H11" s="285" t="s">
        <v>147</v>
      </c>
      <c r="I11" s="48"/>
      <c r="J11" s="434"/>
      <c r="K11" s="427"/>
      <c r="L11" s="285" t="s">
        <v>147</v>
      </c>
      <c r="M11" s="48"/>
      <c r="N11" s="435"/>
      <c r="O11" s="427"/>
      <c r="P11" s="285" t="s">
        <v>147</v>
      </c>
      <c r="Q11" s="48"/>
      <c r="R11" s="435"/>
      <c r="S11" s="427"/>
      <c r="T11" s="285" t="s">
        <v>147</v>
      </c>
      <c r="U11" s="48"/>
      <c r="V11" s="435"/>
      <c r="W11" s="427"/>
      <c r="X11" s="370"/>
      <c r="Y11" s="371"/>
    </row>
    <row r="12" spans="1:25" ht="13.5" thickBot="1">
      <c r="A12" s="49"/>
      <c r="B12" s="38"/>
      <c r="C12" s="38"/>
      <c r="D12" s="286" t="s">
        <v>25</v>
      </c>
      <c r="E12" s="51"/>
      <c r="F12" s="420"/>
      <c r="G12" s="421"/>
      <c r="H12" s="286" t="s">
        <v>25</v>
      </c>
      <c r="I12" s="51"/>
      <c r="J12" s="420"/>
      <c r="K12" s="421"/>
      <c r="L12" s="286" t="s">
        <v>25</v>
      </c>
      <c r="M12" s="51"/>
      <c r="N12" s="420"/>
      <c r="O12" s="421"/>
      <c r="P12" s="286" t="s">
        <v>25</v>
      </c>
      <c r="Q12" s="51"/>
      <c r="R12" s="420"/>
      <c r="S12" s="421"/>
      <c r="T12" s="286" t="s">
        <v>25</v>
      </c>
      <c r="U12" s="51"/>
      <c r="V12" s="420"/>
      <c r="W12" s="421"/>
      <c r="X12" s="52"/>
      <c r="Y12" s="53"/>
    </row>
    <row r="13" spans="1:25" ht="12.75">
      <c r="A13" s="54"/>
      <c r="B13" s="431" t="s">
        <v>40</v>
      </c>
      <c r="C13" s="432"/>
      <c r="D13" s="55"/>
      <c r="E13" s="56"/>
      <c r="F13" s="422" t="str">
        <f>IF($B$14="Months","Assignment, months","Assignment, days")</f>
        <v>Assignment, days</v>
      </c>
      <c r="G13" s="423"/>
      <c r="H13" s="55"/>
      <c r="I13" s="56"/>
      <c r="J13" s="422" t="str">
        <f>IF($B$14="Months","Assignment, months","Assignment, days")</f>
        <v>Assignment, days</v>
      </c>
      <c r="K13" s="423"/>
      <c r="L13" s="55"/>
      <c r="M13" s="56"/>
      <c r="N13" s="422" t="str">
        <f>IF($B$14="Months","Assignment, months","Assignment, days")</f>
        <v>Assignment, days</v>
      </c>
      <c r="O13" s="423"/>
      <c r="P13" s="55"/>
      <c r="Q13" s="56"/>
      <c r="R13" s="424" t="str">
        <f>IF($B$14="Months","Assignment, months","Assignment, days")</f>
        <v>Assignment, days</v>
      </c>
      <c r="S13" s="425"/>
      <c r="T13" s="55"/>
      <c r="U13" s="56"/>
      <c r="V13" s="424" t="str">
        <f>IF($B$14="Months","Assignment, months","Assignment, days")</f>
        <v>Assignment, days</v>
      </c>
      <c r="W13" s="425"/>
      <c r="X13" s="358"/>
      <c r="Y13" s="359"/>
    </row>
    <row r="14" spans="1:25" ht="12.75">
      <c r="A14" s="57"/>
      <c r="B14" s="214" t="s">
        <v>78</v>
      </c>
      <c r="C14" s="38"/>
      <c r="D14" s="59"/>
      <c r="E14" s="60"/>
      <c r="F14" s="430" t="str">
        <f>IF(B14="Months","Home country (months)"," ")</f>
        <v> </v>
      </c>
      <c r="G14" s="418"/>
      <c r="H14" s="59"/>
      <c r="I14" s="60"/>
      <c r="J14" s="430" t="str">
        <f>IF(B14="Months","Home country (months)"," ")</f>
        <v> </v>
      </c>
      <c r="K14" s="418"/>
      <c r="L14" s="59"/>
      <c r="M14" s="60"/>
      <c r="N14" s="417" t="str">
        <f>IF(B14="Months","Home country (months)"," ")</f>
        <v> </v>
      </c>
      <c r="O14" s="419"/>
      <c r="P14" s="59"/>
      <c r="Q14" s="60"/>
      <c r="R14" s="417" t="str">
        <f>IF(B14="Months","Home country (months)"," ")</f>
        <v> </v>
      </c>
      <c r="S14" s="419"/>
      <c r="T14" s="59"/>
      <c r="U14" s="60"/>
      <c r="V14" s="417" t="str">
        <f>IF(B14="Months","Home country (months)"," ")</f>
        <v> </v>
      </c>
      <c r="W14" s="419"/>
      <c r="X14" s="61"/>
      <c r="Y14" s="62"/>
    </row>
    <row r="15" spans="1:25" ht="12.75">
      <c r="A15" s="39"/>
      <c r="B15" s="58"/>
      <c r="C15" s="38"/>
      <c r="D15" s="59"/>
      <c r="E15" s="60"/>
      <c r="F15" s="417" t="s">
        <v>53</v>
      </c>
      <c r="G15" s="418"/>
      <c r="H15" s="59"/>
      <c r="I15" s="60"/>
      <c r="J15" s="417" t="s">
        <v>53</v>
      </c>
      <c r="K15" s="418"/>
      <c r="L15" s="59"/>
      <c r="M15" s="60"/>
      <c r="N15" s="417" t="s">
        <v>53</v>
      </c>
      <c r="O15" s="419"/>
      <c r="P15" s="59"/>
      <c r="Q15" s="60"/>
      <c r="R15" s="417" t="s">
        <v>53</v>
      </c>
      <c r="S15" s="419"/>
      <c r="T15" s="59"/>
      <c r="U15" s="60"/>
      <c r="V15" s="417" t="s">
        <v>53</v>
      </c>
      <c r="W15" s="419"/>
      <c r="X15" s="61"/>
      <c r="Y15" s="62"/>
    </row>
    <row r="16" spans="1:25" ht="12.75">
      <c r="A16" s="63"/>
      <c r="B16" s="58"/>
      <c r="C16" s="38"/>
      <c r="D16" s="64">
        <f>IF(B14="Months",D14+ROUND(D15/30,3),ROUND((D14*30),3)+D15)</f>
        <v>0</v>
      </c>
      <c r="E16" s="65"/>
      <c r="F16" s="412" t="s">
        <v>54</v>
      </c>
      <c r="G16" s="413"/>
      <c r="H16" s="64">
        <f>IF(B14="Months",H14+ROUND(H15/30,3),ROUND((H14*30),3)+H15)</f>
        <v>0</v>
      </c>
      <c r="I16" s="65"/>
      <c r="J16" s="412" t="s">
        <v>54</v>
      </c>
      <c r="K16" s="414"/>
      <c r="L16" s="64">
        <f>IF(B14="Months",L14+ROUND(L15/30,3),ROUND((L14*30),3)+L15)</f>
        <v>0</v>
      </c>
      <c r="M16" s="65"/>
      <c r="N16" s="412" t="s">
        <v>54</v>
      </c>
      <c r="O16" s="414"/>
      <c r="P16" s="64">
        <f>IF(B14="Months",P14+ROUND(P15/30,3),ROUND((P14*30),3)+P15)</f>
        <v>0</v>
      </c>
      <c r="Q16" s="65"/>
      <c r="R16" s="412" t="s">
        <v>54</v>
      </c>
      <c r="S16" s="414"/>
      <c r="T16" s="64">
        <f>IF(B14="Months",T14+ROUND(T15/30,3),ROUND((T14*30),3)+T15)</f>
        <v>0</v>
      </c>
      <c r="U16" s="65"/>
      <c r="V16" s="412" t="s">
        <v>54</v>
      </c>
      <c r="W16" s="414"/>
      <c r="X16" s="61"/>
      <c r="Y16" s="62"/>
    </row>
    <row r="17" spans="1:25" ht="12.75">
      <c r="A17" s="63"/>
      <c r="B17" s="58"/>
      <c r="C17" s="38"/>
      <c r="D17" s="59"/>
      <c r="E17" s="60"/>
      <c r="F17" s="417" t="str">
        <f>IF(B14="Months","Abroad (months)"," ")</f>
        <v> </v>
      </c>
      <c r="G17" s="418"/>
      <c r="H17" s="59"/>
      <c r="I17" s="60"/>
      <c r="J17" s="417" t="str">
        <f>IF(B14="Months","Abroad (months)"," ")</f>
        <v> </v>
      </c>
      <c r="K17" s="419"/>
      <c r="L17" s="59"/>
      <c r="M17" s="60"/>
      <c r="N17" s="417" t="str">
        <f>IF(B14="Months","Abroad (months)"," ")</f>
        <v> </v>
      </c>
      <c r="O17" s="419"/>
      <c r="P17" s="59"/>
      <c r="Q17" s="60"/>
      <c r="R17" s="417" t="str">
        <f>IF(B14="Months","Abroad (months)"," ")</f>
        <v> </v>
      </c>
      <c r="S17" s="419"/>
      <c r="T17" s="59"/>
      <c r="U17" s="60"/>
      <c r="V17" s="417" t="str">
        <f>IF(B14="Months","Abroad (months)"," ")</f>
        <v> </v>
      </c>
      <c r="W17" s="419"/>
      <c r="X17" s="61"/>
      <c r="Y17" s="62"/>
    </row>
    <row r="18" spans="1:25" ht="12.75">
      <c r="A18" s="63"/>
      <c r="B18" s="58"/>
      <c r="C18" s="38"/>
      <c r="D18" s="59"/>
      <c r="E18" s="60"/>
      <c r="F18" s="417" t="s">
        <v>55</v>
      </c>
      <c r="G18" s="418"/>
      <c r="H18" s="59"/>
      <c r="I18" s="60"/>
      <c r="J18" s="417" t="s">
        <v>55</v>
      </c>
      <c r="K18" s="419"/>
      <c r="L18" s="59"/>
      <c r="M18" s="60"/>
      <c r="N18" s="417" t="s">
        <v>55</v>
      </c>
      <c r="O18" s="419"/>
      <c r="P18" s="59"/>
      <c r="Q18" s="60"/>
      <c r="R18" s="417" t="s">
        <v>55</v>
      </c>
      <c r="S18" s="419"/>
      <c r="T18" s="59"/>
      <c r="U18" s="60"/>
      <c r="V18" s="417" t="s">
        <v>55</v>
      </c>
      <c r="W18" s="419"/>
      <c r="X18" s="61"/>
      <c r="Y18" s="62"/>
    </row>
    <row r="19" spans="1:25" ht="12.75">
      <c r="A19" s="288" t="s">
        <v>43</v>
      </c>
      <c r="B19" s="58"/>
      <c r="C19" s="38"/>
      <c r="D19" s="64">
        <f>IF($B$14="Months",D17+ROUND(D18/30,3),ROUND(D17*30,3)+D18)</f>
        <v>0</v>
      </c>
      <c r="E19" s="65"/>
      <c r="F19" s="412" t="s">
        <v>56</v>
      </c>
      <c r="G19" s="413"/>
      <c r="H19" s="64">
        <f>IF($B$14="Months",H17+ROUND(H18/30,3),ROUND(H17*30,3)+H18)</f>
        <v>0</v>
      </c>
      <c r="I19" s="65"/>
      <c r="J19" s="412" t="s">
        <v>56</v>
      </c>
      <c r="K19" s="414"/>
      <c r="L19" s="64">
        <f>IF($B$14="Months",L17+ROUND(L18/30,3),ROUND(L17*30,3)+L18)</f>
        <v>0</v>
      </c>
      <c r="M19" s="65"/>
      <c r="N19" s="412" t="s">
        <v>56</v>
      </c>
      <c r="O19" s="414"/>
      <c r="P19" s="64">
        <f>IF($B$14="Months",P17+ROUND(P18/30,3),ROUND(P17*30,3)+P18)</f>
        <v>0</v>
      </c>
      <c r="Q19" s="65"/>
      <c r="R19" s="412" t="s">
        <v>56</v>
      </c>
      <c r="S19" s="414"/>
      <c r="T19" s="64">
        <f>IF($B$14="Months",T17+ROUND(T18/30,3),ROUND(T17*30,3)+T18)</f>
        <v>0</v>
      </c>
      <c r="U19" s="65"/>
      <c r="V19" s="412" t="s">
        <v>56</v>
      </c>
      <c r="W19" s="414"/>
      <c r="X19" s="61"/>
      <c r="Y19" s="62"/>
    </row>
    <row r="20" spans="1:25" ht="13.5" thickBot="1">
      <c r="A20" s="289" t="s">
        <v>44</v>
      </c>
      <c r="B20" s="58"/>
      <c r="C20" s="37"/>
      <c r="D20" s="66"/>
      <c r="E20" s="67"/>
      <c r="F20" s="68"/>
      <c r="G20" s="69"/>
      <c r="H20" s="66"/>
      <c r="I20" s="67"/>
      <c r="J20" s="68"/>
      <c r="K20" s="69"/>
      <c r="L20" s="66"/>
      <c r="M20" s="67"/>
      <c r="N20" s="68"/>
      <c r="O20" s="69"/>
      <c r="P20" s="66"/>
      <c r="Q20" s="67"/>
      <c r="R20" s="68"/>
      <c r="S20" s="69"/>
      <c r="T20" s="66"/>
      <c r="U20" s="67"/>
      <c r="V20" s="68"/>
      <c r="W20" s="69"/>
      <c r="X20" s="70"/>
      <c r="Y20" s="71"/>
    </row>
    <row r="21" spans="1:25" ht="36">
      <c r="A21" s="290" t="s">
        <v>45</v>
      </c>
      <c r="B21" s="287" t="s">
        <v>42</v>
      </c>
      <c r="C21" s="291" t="s">
        <v>46</v>
      </c>
      <c r="D21" s="314" t="str">
        <f>IF($B$14="Months","EUR month","EUR day")</f>
        <v>EUR day</v>
      </c>
      <c r="E21" s="72"/>
      <c r="F21" s="415" t="s">
        <v>57</v>
      </c>
      <c r="G21" s="416"/>
      <c r="H21" s="314" t="str">
        <f>IF($B$14="Months","EUR month","EUR day")</f>
        <v>EUR day</v>
      </c>
      <c r="I21" s="72"/>
      <c r="J21" s="415" t="s">
        <v>57</v>
      </c>
      <c r="K21" s="416"/>
      <c r="L21" s="314" t="str">
        <f>IF($B$14="Months","EUR month","EUR day")</f>
        <v>EUR day</v>
      </c>
      <c r="M21" s="72"/>
      <c r="N21" s="415" t="s">
        <v>57</v>
      </c>
      <c r="O21" s="416"/>
      <c r="P21" s="314" t="str">
        <f>IF($B$14="Months","EUR month","EUR day")</f>
        <v>EUR day</v>
      </c>
      <c r="Q21" s="72"/>
      <c r="R21" s="415" t="s">
        <v>57</v>
      </c>
      <c r="S21" s="416"/>
      <c r="T21" s="314" t="str">
        <f>IF($B$14="Months","EUR month","EUR day")</f>
        <v>EUR day</v>
      </c>
      <c r="U21" s="72"/>
      <c r="V21" s="415" t="s">
        <v>57</v>
      </c>
      <c r="W21" s="416"/>
      <c r="X21" s="376" t="s">
        <v>57</v>
      </c>
      <c r="Y21" s="377"/>
    </row>
    <row r="22" spans="1:25" ht="12.75">
      <c r="A22" s="122" t="s">
        <v>8</v>
      </c>
      <c r="B22" s="292" t="s">
        <v>129</v>
      </c>
      <c r="C22" s="293" t="s">
        <v>35</v>
      </c>
      <c r="D22" s="404"/>
      <c r="E22" s="405"/>
      <c r="F22" s="408">
        <f>ROUND(D22*D16+D22*D19,2)</f>
        <v>0</v>
      </c>
      <c r="G22" s="353"/>
      <c r="H22" s="404"/>
      <c r="I22" s="405"/>
      <c r="J22" s="408">
        <f>H22*H16+H22*H19</f>
        <v>0</v>
      </c>
      <c r="K22" s="353"/>
      <c r="L22" s="404"/>
      <c r="M22" s="405"/>
      <c r="N22" s="408">
        <f>L22*L16+L22*L19</f>
        <v>0</v>
      </c>
      <c r="O22" s="353"/>
      <c r="P22" s="404"/>
      <c r="Q22" s="405"/>
      <c r="R22" s="408">
        <f>P22*P16+P22*P19</f>
        <v>0</v>
      </c>
      <c r="S22" s="353"/>
      <c r="T22" s="404"/>
      <c r="U22" s="405"/>
      <c r="V22" s="408">
        <f>T22*T16+T22*T19</f>
        <v>0</v>
      </c>
      <c r="W22" s="353"/>
      <c r="X22" s="352">
        <f>SUM(F22+J22+N22+R22+V22)</f>
        <v>0</v>
      </c>
      <c r="Y22" s="353"/>
    </row>
    <row r="23" spans="1:25" ht="12.75">
      <c r="A23" s="122" t="s">
        <v>9</v>
      </c>
      <c r="B23" s="292" t="s">
        <v>48</v>
      </c>
      <c r="C23" s="294" t="s">
        <v>35</v>
      </c>
      <c r="D23" s="404"/>
      <c r="E23" s="405"/>
      <c r="F23" s="408">
        <f>ROUND(D23*D19,2)</f>
        <v>0</v>
      </c>
      <c r="G23" s="409"/>
      <c r="H23" s="404"/>
      <c r="I23" s="405"/>
      <c r="J23" s="408">
        <f>H23*H19</f>
        <v>0</v>
      </c>
      <c r="K23" s="409"/>
      <c r="L23" s="404"/>
      <c r="M23" s="405"/>
      <c r="N23" s="408">
        <f>L23*L19</f>
        <v>0</v>
      </c>
      <c r="O23" s="409"/>
      <c r="P23" s="404"/>
      <c r="Q23" s="405"/>
      <c r="R23" s="408">
        <f>P23*P19</f>
        <v>0</v>
      </c>
      <c r="S23" s="409"/>
      <c r="T23" s="404"/>
      <c r="U23" s="405"/>
      <c r="V23" s="408">
        <f>T23*T19</f>
        <v>0</v>
      </c>
      <c r="W23" s="409"/>
      <c r="X23" s="352">
        <f>SUM(F23+J23+N23+R23+V23)</f>
        <v>0</v>
      </c>
      <c r="Y23" s="353"/>
    </row>
    <row r="24" spans="1:25" ht="12.75">
      <c r="A24" s="122" t="s">
        <v>10</v>
      </c>
      <c r="B24" s="292" t="s">
        <v>149</v>
      </c>
      <c r="C24" s="316" t="s">
        <v>34</v>
      </c>
      <c r="D24" s="404"/>
      <c r="E24" s="405"/>
      <c r="F24" s="73"/>
      <c r="G24" s="74">
        <f>IF(F24=0,ROUND(D19*D24,2),ROUND(D24*F24,2))</f>
        <v>0</v>
      </c>
      <c r="H24" s="404"/>
      <c r="I24" s="405"/>
      <c r="J24" s="73"/>
      <c r="K24" s="74">
        <f>IF(J24=0,H19*H24,H24*J24)</f>
        <v>0</v>
      </c>
      <c r="L24" s="404"/>
      <c r="M24" s="405"/>
      <c r="N24" s="73"/>
      <c r="O24" s="74">
        <f>IF(N24=0,L19*L24,L24*N24)</f>
        <v>0</v>
      </c>
      <c r="P24" s="404"/>
      <c r="Q24" s="405"/>
      <c r="R24" s="73"/>
      <c r="S24" s="74">
        <f>IF(R24=0,P19*P24,P24*R24)</f>
        <v>0</v>
      </c>
      <c r="T24" s="404"/>
      <c r="U24" s="405"/>
      <c r="V24" s="73"/>
      <c r="W24" s="74">
        <f>IF(V24=0,T19*T24,T24*V24)</f>
        <v>0</v>
      </c>
      <c r="X24" s="352">
        <f>SUM(G24+K24+O24+S24+W24)</f>
        <v>0</v>
      </c>
      <c r="Y24" s="353"/>
    </row>
    <row r="25" spans="1:25" ht="13.5" thickBot="1">
      <c r="A25" s="75" t="s">
        <v>49</v>
      </c>
      <c r="B25" s="76"/>
      <c r="C25" s="77"/>
      <c r="D25" s="410"/>
      <c r="E25" s="411"/>
      <c r="F25" s="411"/>
      <c r="G25" s="78">
        <f>F22+F23+G24</f>
        <v>0</v>
      </c>
      <c r="H25" s="410"/>
      <c r="I25" s="411"/>
      <c r="J25" s="411"/>
      <c r="K25" s="78">
        <f>K24+J23+J22</f>
        <v>0</v>
      </c>
      <c r="L25" s="410"/>
      <c r="M25" s="411"/>
      <c r="N25" s="411"/>
      <c r="O25" s="78">
        <f>O24+N23+N22</f>
        <v>0</v>
      </c>
      <c r="P25" s="410"/>
      <c r="Q25" s="411"/>
      <c r="R25" s="411"/>
      <c r="S25" s="78">
        <f>S24+R23+R22</f>
        <v>0</v>
      </c>
      <c r="T25" s="410"/>
      <c r="U25" s="411"/>
      <c r="V25" s="411"/>
      <c r="W25" s="78">
        <f>W24+V23+V22</f>
        <v>0</v>
      </c>
      <c r="X25" s="374">
        <f>SUM(X22:Y24)</f>
        <v>0</v>
      </c>
      <c r="Y25" s="375"/>
    </row>
    <row r="26" spans="1:25" ht="12.75">
      <c r="A26" s="79" t="s">
        <v>11</v>
      </c>
      <c r="B26" s="299" t="s">
        <v>63</v>
      </c>
      <c r="C26" s="80"/>
      <c r="D26" s="402" t="s">
        <v>58</v>
      </c>
      <c r="E26" s="403"/>
      <c r="F26" s="81"/>
      <c r="G26" s="295" t="s">
        <v>104</v>
      </c>
      <c r="H26" s="402" t="s">
        <v>58</v>
      </c>
      <c r="I26" s="403"/>
      <c r="J26" s="81"/>
      <c r="K26" s="295" t="s">
        <v>104</v>
      </c>
      <c r="L26" s="402" t="s">
        <v>58</v>
      </c>
      <c r="M26" s="403"/>
      <c r="N26" s="81"/>
      <c r="O26" s="295" t="s">
        <v>104</v>
      </c>
      <c r="P26" s="402" t="s">
        <v>58</v>
      </c>
      <c r="Q26" s="403"/>
      <c r="R26" s="81"/>
      <c r="S26" s="295" t="s">
        <v>104</v>
      </c>
      <c r="T26" s="402" t="s">
        <v>58</v>
      </c>
      <c r="U26" s="403"/>
      <c r="V26" s="81"/>
      <c r="W26" s="295" t="s">
        <v>104</v>
      </c>
      <c r="X26" s="366"/>
      <c r="Y26" s="367"/>
    </row>
    <row r="27" spans="1:25" ht="12.75">
      <c r="A27" s="82"/>
      <c r="B27" s="83"/>
      <c r="C27" s="84"/>
      <c r="D27" s="406" t="s">
        <v>59</v>
      </c>
      <c r="E27" s="407"/>
      <c r="F27" s="296" t="s">
        <v>60</v>
      </c>
      <c r="G27" s="297" t="s">
        <v>61</v>
      </c>
      <c r="H27" s="406" t="s">
        <v>59</v>
      </c>
      <c r="I27" s="407"/>
      <c r="J27" s="296" t="s">
        <v>60</v>
      </c>
      <c r="K27" s="297" t="s">
        <v>61</v>
      </c>
      <c r="L27" s="406" t="s">
        <v>59</v>
      </c>
      <c r="M27" s="407"/>
      <c r="N27" s="296" t="s">
        <v>60</v>
      </c>
      <c r="O27" s="297" t="s">
        <v>61</v>
      </c>
      <c r="P27" s="406" t="s">
        <v>59</v>
      </c>
      <c r="Q27" s="407"/>
      <c r="R27" s="296" t="s">
        <v>60</v>
      </c>
      <c r="S27" s="297" t="s">
        <v>61</v>
      </c>
      <c r="T27" s="406" t="s">
        <v>59</v>
      </c>
      <c r="U27" s="407"/>
      <c r="V27" s="296" t="s">
        <v>60</v>
      </c>
      <c r="W27" s="297" t="s">
        <v>61</v>
      </c>
      <c r="X27" s="364"/>
      <c r="Y27" s="365"/>
    </row>
    <row r="28" spans="1:25" ht="12.75">
      <c r="A28" s="87"/>
      <c r="B28" s="300" t="s">
        <v>148</v>
      </c>
      <c r="C28" s="274" t="s">
        <v>35</v>
      </c>
      <c r="D28" s="398"/>
      <c r="E28" s="399"/>
      <c r="F28" s="88"/>
      <c r="G28" s="89">
        <f>D28*F28</f>
        <v>0</v>
      </c>
      <c r="H28" s="398"/>
      <c r="I28" s="399"/>
      <c r="J28" s="88"/>
      <c r="K28" s="89">
        <f>H28*J28</f>
        <v>0</v>
      </c>
      <c r="L28" s="398"/>
      <c r="M28" s="399"/>
      <c r="N28" s="88"/>
      <c r="O28" s="89">
        <f>L28*N28</f>
        <v>0</v>
      </c>
      <c r="P28" s="398"/>
      <c r="Q28" s="399"/>
      <c r="R28" s="88"/>
      <c r="S28" s="89">
        <f>P28*R28</f>
        <v>0</v>
      </c>
      <c r="T28" s="398"/>
      <c r="U28" s="399"/>
      <c r="V28" s="88"/>
      <c r="W28" s="89">
        <f>T28*V28</f>
        <v>0</v>
      </c>
      <c r="X28" s="352">
        <f>SUM(G28+K28+O28+S28+W28)</f>
        <v>0</v>
      </c>
      <c r="Y28" s="353"/>
    </row>
    <row r="29" spans="1:25" ht="12.75">
      <c r="A29" s="90"/>
      <c r="B29" s="301" t="s">
        <v>150</v>
      </c>
      <c r="C29" s="226" t="s">
        <v>35</v>
      </c>
      <c r="D29" s="398"/>
      <c r="E29" s="399"/>
      <c r="F29" s="91"/>
      <c r="G29" s="89">
        <f>D29*F29</f>
        <v>0</v>
      </c>
      <c r="H29" s="398"/>
      <c r="I29" s="399"/>
      <c r="J29" s="91"/>
      <c r="K29" s="89">
        <f>H29*J29</f>
        <v>0</v>
      </c>
      <c r="L29" s="398"/>
      <c r="M29" s="399"/>
      <c r="N29" s="91"/>
      <c r="O29" s="89">
        <f>L29*N29</f>
        <v>0</v>
      </c>
      <c r="P29" s="398"/>
      <c r="Q29" s="399"/>
      <c r="R29" s="91"/>
      <c r="S29" s="89">
        <f>P29*R29</f>
        <v>0</v>
      </c>
      <c r="T29" s="398"/>
      <c r="U29" s="399"/>
      <c r="V29" s="91"/>
      <c r="W29" s="89">
        <f>T29*V29</f>
        <v>0</v>
      </c>
      <c r="X29" s="352">
        <f>SUM(G29+K29+O29+S29+W29)</f>
        <v>0</v>
      </c>
      <c r="Y29" s="353"/>
    </row>
    <row r="30" spans="1:25" ht="12.75">
      <c r="A30" s="90"/>
      <c r="B30" s="301" t="s">
        <v>64</v>
      </c>
      <c r="C30" s="226" t="s">
        <v>35</v>
      </c>
      <c r="D30" s="398"/>
      <c r="E30" s="399"/>
      <c r="F30" s="91"/>
      <c r="G30" s="89">
        <f>F30*D30</f>
        <v>0</v>
      </c>
      <c r="H30" s="398"/>
      <c r="I30" s="399"/>
      <c r="J30" s="91"/>
      <c r="K30" s="89">
        <f>J30*H30</f>
        <v>0</v>
      </c>
      <c r="L30" s="398"/>
      <c r="M30" s="399"/>
      <c r="N30" s="91"/>
      <c r="O30" s="89">
        <f>N30*L30</f>
        <v>0</v>
      </c>
      <c r="P30" s="398"/>
      <c r="Q30" s="399"/>
      <c r="R30" s="91"/>
      <c r="S30" s="89">
        <f>R30*P30</f>
        <v>0</v>
      </c>
      <c r="T30" s="398"/>
      <c r="U30" s="399"/>
      <c r="V30" s="91"/>
      <c r="W30" s="89">
        <f>V30*T30</f>
        <v>0</v>
      </c>
      <c r="X30" s="352">
        <f>SUM(G30+K30+O30+S30+W30)</f>
        <v>0</v>
      </c>
      <c r="Y30" s="353"/>
    </row>
    <row r="31" spans="1:25" ht="12.75">
      <c r="A31" s="90"/>
      <c r="B31" s="301" t="s">
        <v>65</v>
      </c>
      <c r="C31" s="226" t="s">
        <v>35</v>
      </c>
      <c r="D31" s="398"/>
      <c r="E31" s="399"/>
      <c r="F31" s="91"/>
      <c r="G31" s="89">
        <f>SUM(F31*D31)</f>
        <v>0</v>
      </c>
      <c r="H31" s="398"/>
      <c r="I31" s="399"/>
      <c r="J31" s="91"/>
      <c r="K31" s="89">
        <f>SUM(J31*H31)</f>
        <v>0</v>
      </c>
      <c r="L31" s="398"/>
      <c r="M31" s="399"/>
      <c r="N31" s="91"/>
      <c r="O31" s="89">
        <f>SUM(N31*L31)</f>
        <v>0</v>
      </c>
      <c r="P31" s="398"/>
      <c r="Q31" s="399"/>
      <c r="R31" s="91"/>
      <c r="S31" s="89">
        <f>SUM(R31*P31)</f>
        <v>0</v>
      </c>
      <c r="T31" s="398"/>
      <c r="U31" s="399"/>
      <c r="V31" s="91"/>
      <c r="W31" s="89">
        <f>SUM(V31*T31)</f>
        <v>0</v>
      </c>
      <c r="X31" s="352">
        <f>SUM(G31+K31+O31+S31+W31)</f>
        <v>0</v>
      </c>
      <c r="Y31" s="353"/>
    </row>
    <row r="32" spans="1:25" ht="12.75">
      <c r="A32" s="90"/>
      <c r="B32" s="300" t="s">
        <v>66</v>
      </c>
      <c r="C32" s="226" t="s">
        <v>35</v>
      </c>
      <c r="D32" s="398"/>
      <c r="E32" s="399"/>
      <c r="F32" s="91"/>
      <c r="G32" s="89">
        <f>D32*F32</f>
        <v>0</v>
      </c>
      <c r="H32" s="398"/>
      <c r="I32" s="399"/>
      <c r="J32" s="91"/>
      <c r="K32" s="89">
        <f>H32*J32</f>
        <v>0</v>
      </c>
      <c r="L32" s="398"/>
      <c r="M32" s="399"/>
      <c r="N32" s="91"/>
      <c r="O32" s="89">
        <f>L32*N32</f>
        <v>0</v>
      </c>
      <c r="P32" s="398"/>
      <c r="Q32" s="399"/>
      <c r="R32" s="91"/>
      <c r="S32" s="89">
        <f>P32*R32</f>
        <v>0</v>
      </c>
      <c r="T32" s="398"/>
      <c r="U32" s="399"/>
      <c r="V32" s="91"/>
      <c r="W32" s="89">
        <f>T32*V32</f>
        <v>0</v>
      </c>
      <c r="X32" s="352">
        <f>SUM(G32+K32+O32+S32+W32)</f>
        <v>0</v>
      </c>
      <c r="Y32" s="353"/>
    </row>
    <row r="33" spans="1:25" ht="13.5" thickBot="1">
      <c r="A33" s="92" t="s">
        <v>49</v>
      </c>
      <c r="B33" s="76"/>
      <c r="C33" s="77"/>
      <c r="D33" s="383"/>
      <c r="E33" s="384"/>
      <c r="F33" s="93"/>
      <c r="G33" s="78">
        <f>SUM(G28:G32)</f>
        <v>0</v>
      </c>
      <c r="H33" s="383"/>
      <c r="I33" s="384"/>
      <c r="J33" s="93"/>
      <c r="K33" s="78">
        <f>SUM(K28:K32)</f>
        <v>0</v>
      </c>
      <c r="L33" s="383"/>
      <c r="M33" s="384"/>
      <c r="N33" s="93"/>
      <c r="O33" s="78">
        <f>SUM(O28:O32)</f>
        <v>0</v>
      </c>
      <c r="P33" s="383"/>
      <c r="Q33" s="384"/>
      <c r="R33" s="93"/>
      <c r="S33" s="78">
        <f>SUM(S28:S32)</f>
        <v>0</v>
      </c>
      <c r="T33" s="383"/>
      <c r="U33" s="384"/>
      <c r="V33" s="93"/>
      <c r="W33" s="78">
        <f>SUM(W28:W32)</f>
        <v>0</v>
      </c>
      <c r="X33" s="374">
        <f>SUM(X28:Y32)</f>
        <v>0</v>
      </c>
      <c r="Y33" s="375"/>
    </row>
    <row r="34" spans="1:25" ht="12.75">
      <c r="A34" s="94" t="s">
        <v>12</v>
      </c>
      <c r="B34" s="302" t="s">
        <v>67</v>
      </c>
      <c r="C34" s="95"/>
      <c r="D34" s="400" t="s">
        <v>62</v>
      </c>
      <c r="E34" s="401"/>
      <c r="F34" s="298" t="s">
        <v>60</v>
      </c>
      <c r="G34" s="89"/>
      <c r="H34" s="400" t="s">
        <v>62</v>
      </c>
      <c r="I34" s="401"/>
      <c r="J34" s="298" t="s">
        <v>60</v>
      </c>
      <c r="K34" s="89"/>
      <c r="L34" s="400" t="s">
        <v>62</v>
      </c>
      <c r="M34" s="401"/>
      <c r="N34" s="298" t="s">
        <v>60</v>
      </c>
      <c r="O34" s="89"/>
      <c r="P34" s="400" t="s">
        <v>62</v>
      </c>
      <c r="Q34" s="401"/>
      <c r="R34" s="298" t="s">
        <v>60</v>
      </c>
      <c r="S34" s="89"/>
      <c r="T34" s="400" t="s">
        <v>62</v>
      </c>
      <c r="U34" s="401"/>
      <c r="V34" s="298" t="s">
        <v>60</v>
      </c>
      <c r="W34" s="89"/>
      <c r="X34" s="378"/>
      <c r="Y34" s="379"/>
    </row>
    <row r="35" spans="1:25" ht="12.75">
      <c r="A35" s="82"/>
      <c r="B35" s="340" t="s">
        <v>68</v>
      </c>
      <c r="C35" s="317" t="s">
        <v>34</v>
      </c>
      <c r="D35" s="398"/>
      <c r="E35" s="399"/>
      <c r="F35" s="97"/>
      <c r="G35" s="89">
        <f>D35*F35</f>
        <v>0</v>
      </c>
      <c r="H35" s="398"/>
      <c r="I35" s="399"/>
      <c r="J35" s="97"/>
      <c r="K35" s="89">
        <f>H35*J35</f>
        <v>0</v>
      </c>
      <c r="L35" s="398"/>
      <c r="M35" s="399"/>
      <c r="N35" s="97"/>
      <c r="O35" s="89">
        <f>L35*N35</f>
        <v>0</v>
      </c>
      <c r="P35" s="398"/>
      <c r="Q35" s="399"/>
      <c r="R35" s="97"/>
      <c r="S35" s="89">
        <f>P35*R35</f>
        <v>0</v>
      </c>
      <c r="T35" s="398"/>
      <c r="U35" s="399"/>
      <c r="V35" s="97"/>
      <c r="W35" s="89">
        <f>T35*V35</f>
        <v>0</v>
      </c>
      <c r="X35" s="352">
        <f>SUM(G35+K35+O35+S35+W35)</f>
        <v>0</v>
      </c>
      <c r="Y35" s="353"/>
    </row>
    <row r="36" spans="1:25" ht="12.75">
      <c r="A36" s="82"/>
      <c r="B36" s="340" t="s">
        <v>69</v>
      </c>
      <c r="C36" s="317" t="s">
        <v>34</v>
      </c>
      <c r="D36" s="398"/>
      <c r="E36" s="399"/>
      <c r="F36" s="97"/>
      <c r="G36" s="89">
        <f>D36*F36</f>
        <v>0</v>
      </c>
      <c r="H36" s="398"/>
      <c r="I36" s="399"/>
      <c r="J36" s="97"/>
      <c r="K36" s="89">
        <f>H36*J36</f>
        <v>0</v>
      </c>
      <c r="L36" s="398"/>
      <c r="M36" s="399"/>
      <c r="N36" s="97"/>
      <c r="O36" s="89">
        <f>L36*N36</f>
        <v>0</v>
      </c>
      <c r="P36" s="398"/>
      <c r="Q36" s="399"/>
      <c r="R36" s="97"/>
      <c r="S36" s="89">
        <f>P36*R36</f>
        <v>0</v>
      </c>
      <c r="T36" s="398"/>
      <c r="U36" s="399"/>
      <c r="V36" s="97"/>
      <c r="W36" s="89">
        <f>T36*V36</f>
        <v>0</v>
      </c>
      <c r="X36" s="352">
        <f>SUM(G36+K36+O36+S36+W36)</f>
        <v>0</v>
      </c>
      <c r="Y36" s="353"/>
    </row>
    <row r="37" spans="1:25" ht="12.75">
      <c r="A37" s="82" t="s">
        <v>13</v>
      </c>
      <c r="B37" s="303" t="s">
        <v>70</v>
      </c>
      <c r="C37" s="317" t="s">
        <v>34</v>
      </c>
      <c r="D37" s="398"/>
      <c r="E37" s="399"/>
      <c r="F37" s="91"/>
      <c r="G37" s="89">
        <f>D37*F37</f>
        <v>0</v>
      </c>
      <c r="H37" s="398"/>
      <c r="I37" s="399"/>
      <c r="J37" s="91"/>
      <c r="K37" s="89">
        <f>H37*J37</f>
        <v>0</v>
      </c>
      <c r="L37" s="398"/>
      <c r="M37" s="399"/>
      <c r="N37" s="91"/>
      <c r="O37" s="89">
        <f>L37*N37</f>
        <v>0</v>
      </c>
      <c r="P37" s="398"/>
      <c r="Q37" s="399"/>
      <c r="R37" s="91"/>
      <c r="S37" s="89">
        <f>P37*R37</f>
        <v>0</v>
      </c>
      <c r="T37" s="398"/>
      <c r="U37" s="399"/>
      <c r="V37" s="91"/>
      <c r="W37" s="89">
        <f>T37*V37</f>
        <v>0</v>
      </c>
      <c r="X37" s="352">
        <f>SUM(G37+K37+O37+S37+W37)</f>
        <v>0</v>
      </c>
      <c r="Y37" s="353"/>
    </row>
    <row r="38" spans="1:25" ht="13.5" thickBot="1">
      <c r="A38" s="92" t="s">
        <v>49</v>
      </c>
      <c r="B38" s="76"/>
      <c r="C38" s="98"/>
      <c r="D38" s="383"/>
      <c r="E38" s="384"/>
      <c r="F38" s="93"/>
      <c r="G38" s="78">
        <f>SUM(G35:G37)</f>
        <v>0</v>
      </c>
      <c r="H38" s="383"/>
      <c r="I38" s="384"/>
      <c r="J38" s="93"/>
      <c r="K38" s="78">
        <f>SUM(,K35:K37)</f>
        <v>0</v>
      </c>
      <c r="L38" s="383"/>
      <c r="M38" s="384"/>
      <c r="N38" s="93"/>
      <c r="O38" s="78">
        <f>SUM(,O35:O37)</f>
        <v>0</v>
      </c>
      <c r="P38" s="383"/>
      <c r="Q38" s="384"/>
      <c r="R38" s="93"/>
      <c r="S38" s="78">
        <f>SUM(,S35:S37)</f>
        <v>0</v>
      </c>
      <c r="T38" s="383"/>
      <c r="U38" s="384"/>
      <c r="V38" s="93"/>
      <c r="W38" s="78">
        <f>SUM(,W35:W37)</f>
        <v>0</v>
      </c>
      <c r="X38" s="374">
        <f>SUM(X35:Y37)</f>
        <v>0</v>
      </c>
      <c r="Y38" s="375"/>
    </row>
    <row r="39" spans="1:25" ht="13.5" thickBot="1">
      <c r="A39" s="75" t="s">
        <v>50</v>
      </c>
      <c r="B39" s="123"/>
      <c r="C39" s="124"/>
      <c r="D39" s="380">
        <f>G38+G33+G25</f>
        <v>0</v>
      </c>
      <c r="E39" s="381"/>
      <c r="F39" s="381"/>
      <c r="G39" s="382"/>
      <c r="H39" s="380">
        <f>K38+K33+K25</f>
        <v>0</v>
      </c>
      <c r="I39" s="381"/>
      <c r="J39" s="381"/>
      <c r="K39" s="382"/>
      <c r="L39" s="380">
        <f>O38+O33+O25</f>
        <v>0</v>
      </c>
      <c r="M39" s="381"/>
      <c r="N39" s="381"/>
      <c r="O39" s="382"/>
      <c r="P39" s="380">
        <f>S38+S33+S25</f>
        <v>0</v>
      </c>
      <c r="Q39" s="381"/>
      <c r="R39" s="381"/>
      <c r="S39" s="382"/>
      <c r="T39" s="380">
        <f>W38+W33+W25</f>
        <v>0</v>
      </c>
      <c r="U39" s="381"/>
      <c r="V39" s="381"/>
      <c r="W39" s="382"/>
      <c r="X39" s="99"/>
      <c r="Y39" s="100"/>
    </row>
    <row r="40" spans="1:25" ht="12.75">
      <c r="A40" s="101"/>
      <c r="B40" s="102"/>
      <c r="C40" s="103"/>
      <c r="D40" s="104"/>
      <c r="E40" s="104"/>
      <c r="F40" s="104"/>
      <c r="G40" s="105"/>
      <c r="H40" s="104"/>
      <c r="I40" s="104"/>
      <c r="J40" s="104"/>
      <c r="K40" s="105"/>
      <c r="L40" s="104"/>
      <c r="M40" s="104"/>
      <c r="N40" s="104"/>
      <c r="O40" s="105"/>
      <c r="P40" s="356" t="s">
        <v>71</v>
      </c>
      <c r="Q40" s="357"/>
      <c r="R40" s="357"/>
      <c r="S40" s="357"/>
      <c r="T40" s="357"/>
      <c r="U40" s="357"/>
      <c r="V40" s="357"/>
      <c r="W40" s="357"/>
      <c r="X40" s="394">
        <f>SUM(X38,X33,X25)</f>
        <v>0</v>
      </c>
      <c r="Y40" s="395"/>
    </row>
    <row r="41" spans="1:25" ht="12.75">
      <c r="A41" s="280"/>
      <c r="B41" s="281"/>
      <c r="C41" s="282"/>
      <c r="D41" s="283"/>
      <c r="E41" s="283"/>
      <c r="F41" s="283"/>
      <c r="G41" s="284"/>
      <c r="H41" s="283"/>
      <c r="I41" s="283"/>
      <c r="J41" s="283"/>
      <c r="K41" s="284"/>
      <c r="L41" s="283"/>
      <c r="M41" s="283"/>
      <c r="N41" s="283"/>
      <c r="O41" s="171"/>
      <c r="P41" s="174" t="s">
        <v>72</v>
      </c>
      <c r="Q41" s="175"/>
      <c r="R41" s="175"/>
      <c r="S41" s="175"/>
      <c r="T41" s="175"/>
      <c r="U41" s="175"/>
      <c r="V41" s="175"/>
      <c r="W41" s="175"/>
      <c r="X41" s="176"/>
      <c r="Y41" s="177">
        <f>'Pricesheet 2'!Y40</f>
        <v>0</v>
      </c>
    </row>
    <row r="42" spans="1:25" ht="12.75">
      <c r="A42" s="280"/>
      <c r="B42" s="281"/>
      <c r="C42" s="282"/>
      <c r="D42" s="283"/>
      <c r="E42" s="283"/>
      <c r="F42" s="283"/>
      <c r="G42" s="284"/>
      <c r="H42" s="283"/>
      <c r="I42" s="283"/>
      <c r="J42" s="283"/>
      <c r="K42" s="284"/>
      <c r="L42" s="283"/>
      <c r="M42" s="283"/>
      <c r="N42" s="283"/>
      <c r="O42" s="171"/>
      <c r="P42" s="235" t="s">
        <v>73</v>
      </c>
      <c r="Q42" s="232"/>
      <c r="R42" s="232"/>
      <c r="S42" s="232"/>
      <c r="T42" s="232"/>
      <c r="U42" s="232"/>
      <c r="V42" s="232"/>
      <c r="W42" s="232"/>
      <c r="X42" s="233"/>
      <c r="Y42" s="234">
        <f>'Pricesheet 3'!Y40:Z40</f>
        <v>0</v>
      </c>
    </row>
    <row r="43" spans="1:25" ht="13.5" thickBot="1">
      <c r="A43" s="168"/>
      <c r="B43" s="169"/>
      <c r="C43" s="38"/>
      <c r="D43" s="170"/>
      <c r="E43" s="170"/>
      <c r="F43" s="170"/>
      <c r="G43" s="171"/>
      <c r="H43" s="170"/>
      <c r="I43" s="170"/>
      <c r="J43" s="170"/>
      <c r="K43" s="171"/>
      <c r="L43" s="170"/>
      <c r="M43" s="170"/>
      <c r="N43" s="170"/>
      <c r="O43" s="171"/>
      <c r="P43" s="178" t="s">
        <v>74</v>
      </c>
      <c r="Q43" s="179"/>
      <c r="R43" s="179"/>
      <c r="S43" s="179"/>
      <c r="T43" s="179"/>
      <c r="U43" s="179"/>
      <c r="V43" s="179"/>
      <c r="W43" s="179"/>
      <c r="X43" s="180"/>
      <c r="Y43" s="181">
        <f>Y41+X40+Y42</f>
        <v>0</v>
      </c>
    </row>
    <row r="44" spans="2:25" ht="12.75">
      <c r="B44" s="125"/>
      <c r="C44" s="126"/>
      <c r="D44" s="127"/>
      <c r="E44" s="6"/>
      <c r="F44" s="132"/>
      <c r="G44" s="126"/>
      <c r="H44" s="133"/>
      <c r="I44" s="126"/>
      <c r="J44" s="126"/>
      <c r="K44" s="134"/>
      <c r="R44" s="164"/>
      <c r="S44" s="183" t="s">
        <v>7</v>
      </c>
      <c r="T44" s="14" t="s">
        <v>79</v>
      </c>
      <c r="U44" s="14"/>
      <c r="V44" s="14"/>
      <c r="W44" s="14"/>
      <c r="X44" s="354">
        <v>0</v>
      </c>
      <c r="Y44" s="355"/>
    </row>
    <row r="45" spans="1:25" ht="12.75">
      <c r="A45" s="8"/>
      <c r="B45" s="128"/>
      <c r="C45" s="129"/>
      <c r="D45" s="130"/>
      <c r="E45" s="6"/>
      <c r="F45" s="135"/>
      <c r="G45" s="129"/>
      <c r="H45" s="136"/>
      <c r="I45" s="129"/>
      <c r="J45" s="129"/>
      <c r="K45" s="137"/>
      <c r="R45" s="164"/>
      <c r="S45" s="184" t="s">
        <v>2</v>
      </c>
      <c r="T45" s="13" t="s">
        <v>80</v>
      </c>
      <c r="U45" s="13"/>
      <c r="V45" s="13"/>
      <c r="W45" s="13"/>
      <c r="X45" s="350">
        <v>0</v>
      </c>
      <c r="Y45" s="351"/>
    </row>
    <row r="46" spans="1:25" ht="12.75">
      <c r="A46" s="8"/>
      <c r="B46" s="128"/>
      <c r="C46" s="131"/>
      <c r="D46" s="130"/>
      <c r="E46" s="6"/>
      <c r="F46" s="396"/>
      <c r="G46" s="397"/>
      <c r="H46" s="136"/>
      <c r="I46" s="129"/>
      <c r="J46" s="129"/>
      <c r="K46" s="137"/>
      <c r="R46" s="165"/>
      <c r="S46" s="184" t="s">
        <v>3</v>
      </c>
      <c r="T46" s="13" t="s">
        <v>81</v>
      </c>
      <c r="U46" s="13"/>
      <c r="V46" s="13"/>
      <c r="W46" s="13"/>
      <c r="X46" s="350">
        <v>0</v>
      </c>
      <c r="Y46" s="351"/>
    </row>
    <row r="47" spans="1:25" ht="12.75">
      <c r="A47" s="8"/>
      <c r="B47" s="21" t="s">
        <v>77</v>
      </c>
      <c r="C47" s="2"/>
      <c r="D47" s="16"/>
      <c r="E47" s="26"/>
      <c r="F47" s="17" t="s">
        <v>75</v>
      </c>
      <c r="G47" s="27"/>
      <c r="H47" s="18" t="s">
        <v>76</v>
      </c>
      <c r="I47" s="19"/>
      <c r="J47" s="27"/>
      <c r="K47" s="20"/>
      <c r="R47" s="165"/>
      <c r="S47" s="184" t="s">
        <v>4</v>
      </c>
      <c r="T47" s="13" t="s">
        <v>132</v>
      </c>
      <c r="U47" s="13"/>
      <c r="V47" s="13"/>
      <c r="W47" s="14"/>
      <c r="X47" s="350">
        <v>0</v>
      </c>
      <c r="Y47" s="351"/>
    </row>
    <row r="48" spans="1:25" ht="12.75">
      <c r="A48" s="8"/>
      <c r="F48" s="30"/>
      <c r="R48" s="165"/>
      <c r="S48" s="184" t="s">
        <v>17</v>
      </c>
      <c r="T48" s="13" t="s">
        <v>151</v>
      </c>
      <c r="U48" s="13"/>
      <c r="V48" s="13"/>
      <c r="W48" s="13"/>
      <c r="X48" s="350">
        <v>0</v>
      </c>
      <c r="Y48" s="351"/>
    </row>
    <row r="49" spans="1:25" ht="12.75">
      <c r="A49" s="28"/>
      <c r="B49" s="32"/>
      <c r="E49" s="22"/>
      <c r="F49" s="31"/>
      <c r="G49" s="318" t="s">
        <v>41</v>
      </c>
      <c r="R49" s="165"/>
      <c r="S49" s="184" t="s">
        <v>18</v>
      </c>
      <c r="T49" s="13" t="s">
        <v>82</v>
      </c>
      <c r="U49" s="13"/>
      <c r="V49" s="13"/>
      <c r="W49" s="15"/>
      <c r="X49" s="350">
        <v>0</v>
      </c>
      <c r="Y49" s="351"/>
    </row>
    <row r="50" spans="1:25" ht="12.75">
      <c r="A50" s="28"/>
      <c r="B50" s="32"/>
      <c r="E50" s="22"/>
      <c r="F50" s="31"/>
      <c r="G50" s="318" t="s">
        <v>78</v>
      </c>
      <c r="R50" s="165"/>
      <c r="S50" s="184" t="s">
        <v>6</v>
      </c>
      <c r="T50" s="13" t="s">
        <v>83</v>
      </c>
      <c r="U50" s="13"/>
      <c r="V50" s="13"/>
      <c r="W50" s="15"/>
      <c r="X50" s="350">
        <v>0</v>
      </c>
      <c r="Y50" s="351"/>
    </row>
    <row r="51" spans="1:25" ht="12.75">
      <c r="A51" s="28"/>
      <c r="B51" s="32"/>
      <c r="E51" s="22"/>
      <c r="F51" s="31"/>
      <c r="G51" s="318"/>
      <c r="R51" s="165"/>
      <c r="S51" s="184" t="s">
        <v>5</v>
      </c>
      <c r="T51" s="13" t="s">
        <v>84</v>
      </c>
      <c r="U51" s="13"/>
      <c r="V51" s="13"/>
      <c r="W51" s="15"/>
      <c r="X51" s="350">
        <v>0</v>
      </c>
      <c r="Y51" s="351"/>
    </row>
    <row r="52" spans="7:25" ht="12.75">
      <c r="G52" s="319"/>
      <c r="S52" s="360" t="s">
        <v>85</v>
      </c>
      <c r="T52" s="361"/>
      <c r="U52" s="361"/>
      <c r="V52" s="361"/>
      <c r="W52" s="361"/>
      <c r="X52" s="368">
        <f>SUM(X44:Y51)</f>
        <v>0</v>
      </c>
      <c r="Y52" s="369"/>
    </row>
    <row r="53" spans="7:25" ht="15.75" thickBot="1">
      <c r="G53" s="320"/>
      <c r="S53" s="362" t="s">
        <v>86</v>
      </c>
      <c r="T53" s="363"/>
      <c r="U53" s="363"/>
      <c r="V53" s="363"/>
      <c r="W53" s="363"/>
      <c r="X53" s="172"/>
      <c r="Y53" s="173">
        <f>X52+Y41+X40+Y42</f>
        <v>0</v>
      </c>
    </row>
    <row r="54" ht="12.75">
      <c r="G54" s="320"/>
    </row>
    <row r="55" ht="12.75">
      <c r="G55" s="320"/>
    </row>
    <row r="56" ht="12.75">
      <c r="G56" s="320"/>
    </row>
    <row r="57" ht="12.75">
      <c r="G57" s="320"/>
    </row>
    <row r="58" ht="12.75">
      <c r="G58" s="320"/>
    </row>
    <row r="59" ht="12.75">
      <c r="G59" s="320"/>
    </row>
    <row r="60" ht="12.75">
      <c r="G60" s="320"/>
    </row>
    <row r="61" ht="12.75">
      <c r="G61" s="320"/>
    </row>
    <row r="62" ht="12.75">
      <c r="G62" s="318"/>
    </row>
    <row r="63" ht="12.75">
      <c r="G63" s="318"/>
    </row>
    <row r="64" ht="12.75">
      <c r="G64" s="321" t="s">
        <v>34</v>
      </c>
    </row>
    <row r="65" ht="12.75">
      <c r="G65" s="321" t="s">
        <v>35</v>
      </c>
    </row>
    <row r="66" ht="12.75">
      <c r="G66" s="321" t="s">
        <v>138</v>
      </c>
    </row>
    <row r="67" ht="12.75">
      <c r="G67" s="322" t="s">
        <v>36</v>
      </c>
    </row>
    <row r="68" ht="12.75">
      <c r="G68" s="323" t="s">
        <v>37</v>
      </c>
    </row>
    <row r="69" ht="12.75">
      <c r="G69" s="318"/>
    </row>
    <row r="70" ht="12.75">
      <c r="G70" s="324" t="s">
        <v>34</v>
      </c>
    </row>
    <row r="71" ht="12.75">
      <c r="G71" s="325" t="s">
        <v>152</v>
      </c>
    </row>
    <row r="72" ht="12.75">
      <c r="G72" s="325" t="s">
        <v>153</v>
      </c>
    </row>
    <row r="73" ht="12.75">
      <c r="G73" s="325" t="s">
        <v>154</v>
      </c>
    </row>
    <row r="74" ht="12.75">
      <c r="G74" s="325" t="s">
        <v>155</v>
      </c>
    </row>
    <row r="75" ht="12.75">
      <c r="G75" s="325" t="s">
        <v>156</v>
      </c>
    </row>
    <row r="76" ht="12.75">
      <c r="G76" s="326" t="s">
        <v>157</v>
      </c>
    </row>
    <row r="77" ht="12.75">
      <c r="G77" s="324" t="s">
        <v>158</v>
      </c>
    </row>
    <row r="78" ht="12.75">
      <c r="G78" s="325" t="s">
        <v>38</v>
      </c>
    </row>
    <row r="79" ht="12.75">
      <c r="G79" s="324" t="s">
        <v>39</v>
      </c>
    </row>
    <row r="80" ht="12.75">
      <c r="G80" s="318"/>
    </row>
    <row r="81" ht="12.75">
      <c r="G81" s="211"/>
    </row>
    <row r="82" ht="12.75">
      <c r="G82" s="211"/>
    </row>
  </sheetData>
  <sheetProtection password="CC69" sheet="1" objects="1" scenarios="1"/>
  <mergeCells count="219">
    <mergeCell ref="D22:E22"/>
    <mergeCell ref="D23:E23"/>
    <mergeCell ref="D24:E24"/>
    <mergeCell ref="H22:I22"/>
    <mergeCell ref="H23:I23"/>
    <mergeCell ref="H24:I24"/>
    <mergeCell ref="F22:G22"/>
    <mergeCell ref="F23:G23"/>
    <mergeCell ref="A1:X1"/>
    <mergeCell ref="X7:Y7"/>
    <mergeCell ref="D8:E9"/>
    <mergeCell ref="F8:G8"/>
    <mergeCell ref="H8:I9"/>
    <mergeCell ref="J8:K8"/>
    <mergeCell ref="L8:L9"/>
    <mergeCell ref="N8:O8"/>
    <mergeCell ref="P8:P9"/>
    <mergeCell ref="D4:G4"/>
    <mergeCell ref="D5:G5"/>
    <mergeCell ref="D6:G6"/>
    <mergeCell ref="R8:S8"/>
    <mergeCell ref="T8:T9"/>
    <mergeCell ref="V8:W8"/>
    <mergeCell ref="F9:G9"/>
    <mergeCell ref="J9:K9"/>
    <mergeCell ref="N9:O9"/>
    <mergeCell ref="R9:S9"/>
    <mergeCell ref="V9:W9"/>
    <mergeCell ref="B13:C13"/>
    <mergeCell ref="F11:G11"/>
    <mergeCell ref="J11:K11"/>
    <mergeCell ref="N11:O11"/>
    <mergeCell ref="R11:S11"/>
    <mergeCell ref="V11:W11"/>
    <mergeCell ref="F12:G12"/>
    <mergeCell ref="J12:K12"/>
    <mergeCell ref="N12:O12"/>
    <mergeCell ref="R12:S12"/>
    <mergeCell ref="F10:G10"/>
    <mergeCell ref="J10:K10"/>
    <mergeCell ref="N10:O10"/>
    <mergeCell ref="R10:S10"/>
    <mergeCell ref="V10:W10"/>
    <mergeCell ref="F14:G14"/>
    <mergeCell ref="J14:K14"/>
    <mergeCell ref="N14:O14"/>
    <mergeCell ref="R14:S14"/>
    <mergeCell ref="V14:W14"/>
    <mergeCell ref="V12:W12"/>
    <mergeCell ref="F13:G13"/>
    <mergeCell ref="J13:K13"/>
    <mergeCell ref="N13:O13"/>
    <mergeCell ref="R13:S13"/>
    <mergeCell ref="V13:W13"/>
    <mergeCell ref="F15:G15"/>
    <mergeCell ref="J15:K15"/>
    <mergeCell ref="N15:O15"/>
    <mergeCell ref="R15:S15"/>
    <mergeCell ref="V15:W15"/>
    <mergeCell ref="F16:G16"/>
    <mergeCell ref="J16:K16"/>
    <mergeCell ref="N16:O16"/>
    <mergeCell ref="R16:S16"/>
    <mergeCell ref="V16:W16"/>
    <mergeCell ref="F17:G17"/>
    <mergeCell ref="J17:K17"/>
    <mergeCell ref="N17:O17"/>
    <mergeCell ref="R17:S17"/>
    <mergeCell ref="V17:W17"/>
    <mergeCell ref="F18:G18"/>
    <mergeCell ref="J18:K18"/>
    <mergeCell ref="N18:O18"/>
    <mergeCell ref="R18:S18"/>
    <mergeCell ref="V18:W18"/>
    <mergeCell ref="F19:G19"/>
    <mergeCell ref="J19:K19"/>
    <mergeCell ref="N19:O19"/>
    <mergeCell ref="R19:S19"/>
    <mergeCell ref="V19:W19"/>
    <mergeCell ref="F21:G21"/>
    <mergeCell ref="J21:K21"/>
    <mergeCell ref="N21:O21"/>
    <mergeCell ref="R21:S21"/>
    <mergeCell ref="V21:W21"/>
    <mergeCell ref="J22:K22"/>
    <mergeCell ref="N22:O22"/>
    <mergeCell ref="R22:S22"/>
    <mergeCell ref="V22:W22"/>
    <mergeCell ref="X22:Y22"/>
    <mergeCell ref="L22:M22"/>
    <mergeCell ref="P22:Q22"/>
    <mergeCell ref="T22:U22"/>
    <mergeCell ref="D25:F25"/>
    <mergeCell ref="H25:J25"/>
    <mergeCell ref="L25:N25"/>
    <mergeCell ref="P25:R25"/>
    <mergeCell ref="T25:V25"/>
    <mergeCell ref="X25:Y25"/>
    <mergeCell ref="J23:K23"/>
    <mergeCell ref="N23:O23"/>
    <mergeCell ref="R23:S23"/>
    <mergeCell ref="V23:W23"/>
    <mergeCell ref="L23:M23"/>
    <mergeCell ref="T23:U23"/>
    <mergeCell ref="L24:M24"/>
    <mergeCell ref="P23:Q23"/>
    <mergeCell ref="P24:Q24"/>
    <mergeCell ref="T24:U24"/>
    <mergeCell ref="X23:Y23"/>
    <mergeCell ref="D27:E27"/>
    <mergeCell ref="H27:I27"/>
    <mergeCell ref="L27:M27"/>
    <mergeCell ref="P27:Q27"/>
    <mergeCell ref="T27:U27"/>
    <mergeCell ref="D26:E26"/>
    <mergeCell ref="H26:I26"/>
    <mergeCell ref="L26:M26"/>
    <mergeCell ref="P26:Q26"/>
    <mergeCell ref="T26:U26"/>
    <mergeCell ref="D29:E29"/>
    <mergeCell ref="H29:I29"/>
    <mergeCell ref="L29:M29"/>
    <mergeCell ref="P29:Q29"/>
    <mergeCell ref="T29:U29"/>
    <mergeCell ref="D28:E28"/>
    <mergeCell ref="H28:I28"/>
    <mergeCell ref="L28:M28"/>
    <mergeCell ref="P28:Q28"/>
    <mergeCell ref="T28:U28"/>
    <mergeCell ref="D31:E31"/>
    <mergeCell ref="H31:I31"/>
    <mergeCell ref="L31:M31"/>
    <mergeCell ref="P31:Q31"/>
    <mergeCell ref="T31:U31"/>
    <mergeCell ref="D30:E30"/>
    <mergeCell ref="H30:I30"/>
    <mergeCell ref="L30:M30"/>
    <mergeCell ref="P30:Q30"/>
    <mergeCell ref="T30:U30"/>
    <mergeCell ref="D33:E33"/>
    <mergeCell ref="H33:I33"/>
    <mergeCell ref="L33:M33"/>
    <mergeCell ref="P33:Q33"/>
    <mergeCell ref="T33:U33"/>
    <mergeCell ref="D32:E32"/>
    <mergeCell ref="H32:I32"/>
    <mergeCell ref="L32:M32"/>
    <mergeCell ref="P32:Q32"/>
    <mergeCell ref="T32:U32"/>
    <mergeCell ref="D35:E35"/>
    <mergeCell ref="H35:I35"/>
    <mergeCell ref="L35:M35"/>
    <mergeCell ref="P35:Q35"/>
    <mergeCell ref="T35:U35"/>
    <mergeCell ref="D34:E34"/>
    <mergeCell ref="H34:I34"/>
    <mergeCell ref="L34:M34"/>
    <mergeCell ref="P34:Q34"/>
    <mergeCell ref="T34:U34"/>
    <mergeCell ref="D37:E37"/>
    <mergeCell ref="H37:I37"/>
    <mergeCell ref="L37:M37"/>
    <mergeCell ref="P37:Q37"/>
    <mergeCell ref="T37:U37"/>
    <mergeCell ref="D36:E36"/>
    <mergeCell ref="H36:I36"/>
    <mergeCell ref="L36:M36"/>
    <mergeCell ref="P36:Q36"/>
    <mergeCell ref="T36:U36"/>
    <mergeCell ref="H38:I38"/>
    <mergeCell ref="L38:M38"/>
    <mergeCell ref="P38:Q38"/>
    <mergeCell ref="T38:U38"/>
    <mergeCell ref="X49:Y49"/>
    <mergeCell ref="D2:E2"/>
    <mergeCell ref="N3:P3"/>
    <mergeCell ref="N4:P4"/>
    <mergeCell ref="D3:G3"/>
    <mergeCell ref="N5:P5"/>
    <mergeCell ref="S4:V4"/>
    <mergeCell ref="S5:V5"/>
    <mergeCell ref="X40:Y40"/>
    <mergeCell ref="F46:G46"/>
    <mergeCell ref="X35:Y35"/>
    <mergeCell ref="X34:Y34"/>
    <mergeCell ref="D39:G39"/>
    <mergeCell ref="H39:K39"/>
    <mergeCell ref="L39:O39"/>
    <mergeCell ref="P39:S39"/>
    <mergeCell ref="T39:W39"/>
    <mergeCell ref="D38:E38"/>
    <mergeCell ref="X38:Y38"/>
    <mergeCell ref="X37:Y37"/>
    <mergeCell ref="X11:Y11"/>
    <mergeCell ref="X10:Y10"/>
    <mergeCell ref="X8:Y8"/>
    <mergeCell ref="X24:Y24"/>
    <mergeCell ref="X33:Y33"/>
    <mergeCell ref="X32:Y32"/>
    <mergeCell ref="X31:Y31"/>
    <mergeCell ref="X30:Y30"/>
    <mergeCell ref="X29:Y29"/>
    <mergeCell ref="X21:Y21"/>
    <mergeCell ref="X13:Y13"/>
    <mergeCell ref="S52:W52"/>
    <mergeCell ref="S53:W53"/>
    <mergeCell ref="X50:Y50"/>
    <mergeCell ref="X51:Y51"/>
    <mergeCell ref="X27:Y27"/>
    <mergeCell ref="X26:Y26"/>
    <mergeCell ref="X28:Y28"/>
    <mergeCell ref="X52:Y52"/>
    <mergeCell ref="X47:Y47"/>
    <mergeCell ref="X48:Y48"/>
    <mergeCell ref="X36:Y36"/>
    <mergeCell ref="X44:Y44"/>
    <mergeCell ref="X45:Y45"/>
    <mergeCell ref="X46:Y46"/>
    <mergeCell ref="P40:W40"/>
  </mergeCells>
  <dataValidations count="10">
    <dataValidation type="whole" allowBlank="1" showInputMessage="1" showErrorMessage="1" sqref="D14 H14 L14 P14 T14 T17 P17 L17 H17 D17">
      <formula1>-1000</formula1>
      <formula2>1000</formula2>
    </dataValidation>
    <dataValidation type="whole" allowBlank="1" showInputMessage="1" showErrorMessage="1" sqref="I17 M17 M14 E17 E14 I14 Q17 Q14 U17 U14">
      <formula1>0</formula1>
      <formula2>1000</formula2>
    </dataValidation>
    <dataValidation type="whole" allowBlank="1" showInputMessage="1" showErrorMessage="1" sqref="E18 I18 Q18 U15 M15 I15 M18 Q15 U18 E15">
      <formula1>0</formula1>
      <formula2>29</formula2>
    </dataValidation>
    <dataValidation type="list" allowBlank="1" showInputMessage="1" showErrorMessage="1" sqref="B14">
      <formula1>$G$49:$G$50</formula1>
    </dataValidation>
    <dataValidation type="list" allowBlank="1" showInputMessage="1" showErrorMessage="1" sqref="C28:C32">
      <formula1>$G$65:$G$67</formula1>
    </dataValidation>
    <dataValidation type="list" allowBlank="1" showInputMessage="1" showErrorMessage="1" sqref="C36">
      <formula1>$G$65:$G$68</formula1>
    </dataValidation>
    <dataValidation type="list" allowBlank="1" showInputMessage="1" showErrorMessage="1" sqref="F8:G8 J8:K8 N8:O8 R8:S8 V8:W8">
      <formula1>$G$70:$G$79</formula1>
    </dataValidation>
    <dataValidation type="list" allowBlank="1" showInputMessage="1" showErrorMessage="1" sqref="C24">
      <formula1>$G$65:$G$67</formula1>
    </dataValidation>
    <dataValidation type="list" allowBlank="1" showInputMessage="1" showErrorMessage="1" sqref="C35">
      <formula1>$G$65:$G$68</formula1>
    </dataValidation>
    <dataValidation type="list" allowBlank="1" showInputMessage="1" showErrorMessage="1" sqref="C37">
      <formula1>$G$65:$G$67</formula1>
    </dataValidation>
  </dataValidations>
  <printOptions/>
  <pageMargins left="0.11811023622047245" right="0.11811023622047245" top="0.7874015748031497" bottom="0.7874015748031497" header="0.31496062992125984" footer="0.31496062992125984"/>
  <pageSetup fitToHeight="0" fitToWidth="1" horizontalDpi="600" verticalDpi="600" orientation="landscape" paperSize="9" scale="64" r:id="rId4"/>
  <headerFooter>
    <oddHeader>&amp;R&amp;G</oddHeader>
  </headerFooter>
  <legacyDrawing r:id="rId2"/>
  <legacyDrawingHF r:id="rId3"/>
</worksheet>
</file>

<file path=xl/worksheets/sheet2.xml><?xml version="1.0" encoding="utf-8"?>
<worksheet xmlns="http://schemas.openxmlformats.org/spreadsheetml/2006/main" xmlns:r="http://schemas.openxmlformats.org/officeDocument/2006/relationships">
  <sheetPr codeName="Tabelle4">
    <pageSetUpPr fitToPage="1"/>
  </sheetPr>
  <dimension ref="A1:Z72"/>
  <sheetViews>
    <sheetView showGridLines="0" zoomScale="95" zoomScaleNormal="95" zoomScalePageLayoutView="85" workbookViewId="0" topLeftCell="A1">
      <selection activeCell="B45" sqref="B45"/>
    </sheetView>
  </sheetViews>
  <sheetFormatPr defaultColWidth="9.140625" defaultRowHeight="12.75"/>
  <cols>
    <col min="1" max="1" width="6.57421875" style="0" customWidth="1"/>
    <col min="2" max="2" width="25.8515625" style="0" customWidth="1"/>
    <col min="3" max="3" width="14.28125" style="0" customWidth="1"/>
    <col min="4" max="4" width="14.57421875" style="0" customWidth="1"/>
    <col min="5" max="5" width="12.140625" style="0" customWidth="1"/>
    <col min="6" max="6" width="2.00390625" style="0" customWidth="1"/>
    <col min="7" max="7" width="7.140625" style="0" customWidth="1"/>
    <col min="8" max="8" width="12.00390625" style="0" customWidth="1"/>
    <col min="9" max="9" width="12.140625" style="0" customWidth="1"/>
    <col min="10" max="10" width="2.00390625" style="0" customWidth="1"/>
    <col min="11" max="11" width="7.140625" style="0" customWidth="1"/>
    <col min="12" max="12" width="12.00390625" style="0" customWidth="1"/>
    <col min="13" max="13" width="12.140625" style="0" customWidth="1"/>
    <col min="14" max="14" width="2.00390625" style="0" customWidth="1"/>
    <col min="15" max="15" width="7.140625" style="0" customWidth="1"/>
    <col min="16" max="16" width="12.00390625" style="0" customWidth="1"/>
    <col min="17" max="17" width="12.140625" style="0" customWidth="1"/>
    <col min="18" max="18" width="2.00390625" style="0" customWidth="1"/>
    <col min="19" max="19" width="7.140625" style="0" customWidth="1"/>
    <col min="20" max="20" width="12.00390625" style="0" customWidth="1"/>
    <col min="21" max="21" width="12.140625" style="0" customWidth="1"/>
    <col min="22" max="22" width="2.00390625" style="0" customWidth="1"/>
    <col min="23" max="23" width="7.140625" style="0" customWidth="1"/>
    <col min="24" max="24" width="12.00390625" style="0" customWidth="1"/>
    <col min="25" max="25" width="2.28125" style="0" customWidth="1"/>
    <col min="26" max="26" width="13.140625" style="0" customWidth="1"/>
  </cols>
  <sheetData>
    <row r="1" spans="1:26" ht="37.5" customHeight="1" thickBot="1">
      <c r="A1" s="449" t="s">
        <v>87</v>
      </c>
      <c r="B1" s="449"/>
      <c r="C1" s="449"/>
      <c r="D1" s="449"/>
      <c r="E1" s="449"/>
      <c r="F1" s="449"/>
      <c r="G1" s="449"/>
      <c r="H1" s="449"/>
      <c r="I1" s="449"/>
      <c r="J1" s="449"/>
      <c r="K1" s="449"/>
      <c r="L1" s="449"/>
      <c r="M1" s="449"/>
      <c r="N1" s="449"/>
      <c r="O1" s="449"/>
      <c r="P1" s="449"/>
      <c r="Q1" s="449"/>
      <c r="R1" s="449"/>
      <c r="S1" s="449"/>
      <c r="T1" s="449"/>
      <c r="U1" s="449"/>
      <c r="V1" s="449"/>
      <c r="W1" s="449"/>
      <c r="X1" s="449"/>
      <c r="Y1" s="449"/>
      <c r="Z1" s="33"/>
    </row>
    <row r="2" spans="1:26" s="1" customFormat="1" ht="48">
      <c r="A2" s="191"/>
      <c r="B2" s="192" t="s">
        <v>14</v>
      </c>
      <c r="C2" s="193"/>
      <c r="D2" s="193"/>
      <c r="E2" s="385" t="s">
        <v>20</v>
      </c>
      <c r="F2" s="386"/>
      <c r="G2" s="12"/>
      <c r="H2" s="10"/>
      <c r="I2" s="194" t="s">
        <v>16</v>
      </c>
      <c r="J2" s="24"/>
      <c r="K2" s="24"/>
      <c r="L2" s="24"/>
      <c r="M2" s="25"/>
      <c r="N2" s="23"/>
      <c r="O2" s="121" t="s">
        <v>143</v>
      </c>
      <c r="P2" s="118"/>
      <c r="Q2" s="119"/>
      <c r="R2" s="120"/>
      <c r="S2" s="195"/>
      <c r="T2" s="121" t="s">
        <v>144</v>
      </c>
      <c r="U2" s="118"/>
      <c r="V2" s="118"/>
      <c r="W2" s="11"/>
      <c r="X2" s="193"/>
      <c r="Y2" s="193"/>
      <c r="Z2" s="196"/>
    </row>
    <row r="3" spans="1:26" s="1" customFormat="1" ht="14.25" customHeight="1">
      <c r="A3" s="197"/>
      <c r="B3" s="200" t="s">
        <v>0</v>
      </c>
      <c r="C3" s="198"/>
      <c r="D3" s="198"/>
      <c r="E3" s="338" t="str">
        <f>'Pricesheet 1'!D3</f>
        <v>Company name</v>
      </c>
      <c r="F3" s="339"/>
      <c r="G3" s="339"/>
      <c r="H3" s="345"/>
      <c r="I3" s="6"/>
      <c r="J3" s="29"/>
      <c r="K3" s="6"/>
      <c r="L3" s="6"/>
      <c r="M3" s="6"/>
      <c r="N3" s="115"/>
      <c r="O3" s="455">
        <f>'Pricesheet 1'!N3</f>
        <v>0</v>
      </c>
      <c r="P3" s="455"/>
      <c r="Q3" s="455"/>
      <c r="R3" s="111"/>
      <c r="S3" s="115"/>
      <c r="T3" s="26"/>
      <c r="U3" s="26"/>
      <c r="V3" s="26"/>
      <c r="W3" s="5"/>
      <c r="X3" s="198"/>
      <c r="Y3" s="198"/>
      <c r="Z3" s="199"/>
    </row>
    <row r="4" spans="1:26" s="1" customFormat="1" ht="12.75" customHeight="1">
      <c r="A4" s="197"/>
      <c r="B4" s="200" t="s">
        <v>1</v>
      </c>
      <c r="C4" s="198"/>
      <c r="D4" s="198"/>
      <c r="E4" s="338" t="str">
        <f>'Pricesheet 1'!D4</f>
        <v>Address</v>
      </c>
      <c r="F4" s="339"/>
      <c r="G4" s="327"/>
      <c r="H4" s="328"/>
      <c r="I4" s="114" t="s">
        <v>32</v>
      </c>
      <c r="J4" s="26" t="s">
        <v>33</v>
      </c>
      <c r="K4" s="6"/>
      <c r="L4" s="114" t="s">
        <v>142</v>
      </c>
      <c r="M4" s="6"/>
      <c r="N4" s="116"/>
      <c r="O4" s="455">
        <f>'Pricesheet 1'!N4</f>
        <v>0</v>
      </c>
      <c r="P4" s="455"/>
      <c r="Q4" s="455"/>
      <c r="R4" s="111"/>
      <c r="S4" s="113" t="s">
        <v>145</v>
      </c>
      <c r="T4" s="455">
        <f>'Pricesheet 1'!S4</f>
        <v>0</v>
      </c>
      <c r="U4" s="455"/>
      <c r="V4" s="455"/>
      <c r="W4" s="456"/>
      <c r="X4" s="198"/>
      <c r="Y4" s="198"/>
      <c r="Z4" s="199"/>
    </row>
    <row r="5" spans="1:26" s="203" customFormat="1" ht="12.75" customHeight="1">
      <c r="A5" s="201"/>
      <c r="B5" s="200"/>
      <c r="C5" s="200"/>
      <c r="D5" s="200"/>
      <c r="E5" s="337" t="str">
        <f>'Pricesheet 1'!D5</f>
        <v>Location, post code</v>
      </c>
      <c r="F5" s="329"/>
      <c r="G5" s="329"/>
      <c r="H5" s="330"/>
      <c r="I5" s="332">
        <f>'Pricesheet 1'!H5</f>
        <v>0</v>
      </c>
      <c r="J5" s="210">
        <v>2</v>
      </c>
      <c r="K5" s="209"/>
      <c r="L5" s="333">
        <f>'Pricesheet 1'!K5</f>
        <v>0</v>
      </c>
      <c r="M5" s="26"/>
      <c r="N5" s="112"/>
      <c r="O5" s="455">
        <f>'Pricesheet 1'!N5</f>
        <v>0</v>
      </c>
      <c r="P5" s="455"/>
      <c r="Q5" s="455"/>
      <c r="R5" s="111"/>
      <c r="S5" s="113" t="s">
        <v>146</v>
      </c>
      <c r="T5" s="455">
        <f>'Pricesheet 1'!S5</f>
        <v>81237056</v>
      </c>
      <c r="U5" s="455"/>
      <c r="V5" s="455"/>
      <c r="W5" s="456"/>
      <c r="X5" s="200"/>
      <c r="Y5" s="200"/>
      <c r="Z5" s="202"/>
    </row>
    <row r="6" spans="1:26" s="1" customFormat="1" ht="12.75" thickBot="1">
      <c r="A6" s="204"/>
      <c r="B6" s="205"/>
      <c r="C6" s="206"/>
      <c r="D6" s="206"/>
      <c r="E6" s="346" t="str">
        <f>'Pricesheet 1'!D6</f>
        <v>Country</v>
      </c>
      <c r="F6" s="347"/>
      <c r="G6" s="331"/>
      <c r="H6" s="328"/>
      <c r="I6" s="6"/>
      <c r="J6" s="29"/>
      <c r="K6" s="6"/>
      <c r="L6" s="6"/>
      <c r="M6" s="6"/>
      <c r="N6" s="7"/>
      <c r="O6" s="3"/>
      <c r="P6" s="3"/>
      <c r="Q6" s="3"/>
      <c r="R6" s="4"/>
      <c r="S6" s="7"/>
      <c r="T6" s="3"/>
      <c r="U6" s="3"/>
      <c r="V6" s="3"/>
      <c r="W6" s="9"/>
      <c r="X6" s="207"/>
      <c r="Y6" s="207"/>
      <c r="Z6" s="208"/>
    </row>
    <row r="7" spans="1:26" ht="12.75">
      <c r="A7" s="39"/>
      <c r="B7" s="38"/>
      <c r="C7" s="38"/>
      <c r="D7" s="38"/>
      <c r="E7" s="40"/>
      <c r="F7" s="41"/>
      <c r="G7" s="143" t="s">
        <v>88</v>
      </c>
      <c r="H7" s="42"/>
      <c r="I7" s="40"/>
      <c r="J7" s="41"/>
      <c r="K7" s="144" t="s">
        <v>89</v>
      </c>
      <c r="L7" s="42"/>
      <c r="M7" s="40"/>
      <c r="N7" s="41"/>
      <c r="O7" s="144" t="s">
        <v>90</v>
      </c>
      <c r="P7" s="42"/>
      <c r="Q7" s="40"/>
      <c r="R7" s="41"/>
      <c r="S7" s="144" t="s">
        <v>91</v>
      </c>
      <c r="T7" s="42"/>
      <c r="U7" s="40"/>
      <c r="V7" s="41"/>
      <c r="W7" s="144" t="s">
        <v>92</v>
      </c>
      <c r="X7" s="42"/>
      <c r="Y7" s="450" t="s">
        <v>31</v>
      </c>
      <c r="Z7" s="451"/>
    </row>
    <row r="8" spans="1:26" ht="12.75">
      <c r="A8" s="106"/>
      <c r="B8" s="107"/>
      <c r="C8" s="38"/>
      <c r="D8" s="38"/>
      <c r="E8" s="444" t="s">
        <v>24</v>
      </c>
      <c r="F8" s="452"/>
      <c r="G8" s="442" t="s">
        <v>34</v>
      </c>
      <c r="H8" s="443"/>
      <c r="I8" s="457" t="s">
        <v>24</v>
      </c>
      <c r="J8" s="452"/>
      <c r="K8" s="442" t="s">
        <v>34</v>
      </c>
      <c r="L8" s="443"/>
      <c r="M8" s="457" t="s">
        <v>24</v>
      </c>
      <c r="N8" s="138"/>
      <c r="O8" s="442" t="s">
        <v>34</v>
      </c>
      <c r="P8" s="443"/>
      <c r="Q8" s="457" t="s">
        <v>24</v>
      </c>
      <c r="R8" s="138"/>
      <c r="S8" s="442" t="s">
        <v>34</v>
      </c>
      <c r="T8" s="443"/>
      <c r="U8" s="457" t="s">
        <v>24</v>
      </c>
      <c r="V8" s="138"/>
      <c r="W8" s="442" t="s">
        <v>34</v>
      </c>
      <c r="X8" s="443"/>
      <c r="Y8" s="372"/>
      <c r="Z8" s="373"/>
    </row>
    <row r="9" spans="1:26" ht="12.75">
      <c r="A9" s="106"/>
      <c r="B9" s="108"/>
      <c r="C9" s="38"/>
      <c r="D9" s="38"/>
      <c r="E9" s="445"/>
      <c r="F9" s="453"/>
      <c r="G9" s="446"/>
      <c r="H9" s="447"/>
      <c r="I9" s="445"/>
      <c r="J9" s="453"/>
      <c r="K9" s="446"/>
      <c r="L9" s="447"/>
      <c r="M9" s="445"/>
      <c r="N9" s="139"/>
      <c r="O9" s="446"/>
      <c r="P9" s="447"/>
      <c r="Q9" s="445"/>
      <c r="R9" s="139"/>
      <c r="S9" s="446"/>
      <c r="T9" s="447"/>
      <c r="U9" s="445"/>
      <c r="V9" s="139"/>
      <c r="W9" s="446"/>
      <c r="X9" s="447"/>
      <c r="Y9" s="140"/>
      <c r="Z9" s="141"/>
    </row>
    <row r="10" spans="1:26" ht="12.75">
      <c r="A10" s="106"/>
      <c r="B10" s="109"/>
      <c r="C10" s="38"/>
      <c r="D10" s="38"/>
      <c r="E10" s="315" t="s">
        <v>135</v>
      </c>
      <c r="F10" s="47"/>
      <c r="G10" s="426"/>
      <c r="H10" s="427"/>
      <c r="I10" s="315" t="s">
        <v>135</v>
      </c>
      <c r="J10" s="47"/>
      <c r="K10" s="429"/>
      <c r="L10" s="427"/>
      <c r="M10" s="315" t="s">
        <v>135</v>
      </c>
      <c r="N10" s="47"/>
      <c r="O10" s="429"/>
      <c r="P10" s="427"/>
      <c r="Q10" s="315" t="s">
        <v>135</v>
      </c>
      <c r="R10" s="47"/>
      <c r="S10" s="429"/>
      <c r="T10" s="427"/>
      <c r="U10" s="315" t="s">
        <v>135</v>
      </c>
      <c r="V10" s="47"/>
      <c r="W10" s="429"/>
      <c r="X10" s="427"/>
      <c r="Y10" s="370"/>
      <c r="Z10" s="371"/>
    </row>
    <row r="11" spans="1:26" ht="12.75">
      <c r="A11" s="106"/>
      <c r="B11" s="110"/>
      <c r="C11" s="38"/>
      <c r="D11" s="38"/>
      <c r="E11" s="285" t="s">
        <v>147</v>
      </c>
      <c r="F11" s="48"/>
      <c r="G11" s="433"/>
      <c r="H11" s="427"/>
      <c r="I11" s="285" t="s">
        <v>147</v>
      </c>
      <c r="J11" s="48"/>
      <c r="K11" s="435"/>
      <c r="L11" s="427"/>
      <c r="M11" s="285" t="s">
        <v>147</v>
      </c>
      <c r="N11" s="48"/>
      <c r="O11" s="435"/>
      <c r="P11" s="427"/>
      <c r="Q11" s="285" t="s">
        <v>147</v>
      </c>
      <c r="R11" s="48"/>
      <c r="S11" s="435"/>
      <c r="T11" s="427"/>
      <c r="U11" s="285" t="s">
        <v>147</v>
      </c>
      <c r="V11" s="48"/>
      <c r="W11" s="435"/>
      <c r="X11" s="427"/>
      <c r="Y11" s="370"/>
      <c r="Z11" s="371"/>
    </row>
    <row r="12" spans="1:26" ht="13.5" thickBot="1">
      <c r="A12" s="49"/>
      <c r="B12" s="38"/>
      <c r="C12" s="38"/>
      <c r="D12" s="38"/>
      <c r="E12" s="286" t="s">
        <v>25</v>
      </c>
      <c r="F12" s="51"/>
      <c r="G12" s="420"/>
      <c r="H12" s="421"/>
      <c r="I12" s="50" t="s">
        <v>25</v>
      </c>
      <c r="J12" s="51"/>
      <c r="K12" s="420"/>
      <c r="L12" s="421"/>
      <c r="M12" s="50" t="s">
        <v>25</v>
      </c>
      <c r="N12" s="51"/>
      <c r="O12" s="420"/>
      <c r="P12" s="421"/>
      <c r="Q12" s="50" t="s">
        <v>25</v>
      </c>
      <c r="R12" s="51"/>
      <c r="S12" s="420"/>
      <c r="T12" s="421"/>
      <c r="U12" s="50" t="s">
        <v>25</v>
      </c>
      <c r="V12" s="51"/>
      <c r="W12" s="420"/>
      <c r="X12" s="421"/>
      <c r="Y12" s="52"/>
      <c r="Z12" s="53"/>
    </row>
    <row r="13" spans="1:26" ht="27" customHeight="1">
      <c r="A13" s="54"/>
      <c r="B13" s="431"/>
      <c r="C13" s="458"/>
      <c r="D13" s="142"/>
      <c r="E13" s="55"/>
      <c r="F13" s="56"/>
      <c r="G13" s="424" t="str">
        <f>IF($B$14="offer based on expert months","Assignment, months","Assignment, days")</f>
        <v>Assignment, days</v>
      </c>
      <c r="H13" s="425"/>
      <c r="I13" s="55"/>
      <c r="J13" s="56"/>
      <c r="K13" s="424" t="str">
        <f>IF($B$14="offer based on expert months","Assignment, months","Assignment, days")</f>
        <v>Assignment, days</v>
      </c>
      <c r="L13" s="425"/>
      <c r="M13" s="55"/>
      <c r="N13" s="56"/>
      <c r="O13" s="424" t="str">
        <f>IF($B$14="offer based on expert months","Assignment, months","Assignment, days")</f>
        <v>Assignment, days</v>
      </c>
      <c r="P13" s="425"/>
      <c r="Q13" s="55"/>
      <c r="R13" s="56"/>
      <c r="S13" s="424" t="str">
        <f>IF($B$14="offer based on expert months","Assignment, months","Assignment, days")</f>
        <v>Assignment, days</v>
      </c>
      <c r="T13" s="425"/>
      <c r="U13" s="55"/>
      <c r="V13" s="56"/>
      <c r="W13" s="424" t="str">
        <f>IF($B$14="offer based on expert months","Assignment, months","Assignment, days")</f>
        <v>Assignment, days</v>
      </c>
      <c r="X13" s="425"/>
      <c r="Y13" s="358"/>
      <c r="Z13" s="359"/>
    </row>
    <row r="14" spans="1:26" ht="12.75">
      <c r="A14" s="57"/>
      <c r="B14" s="336" t="str">
        <f>IF('Pricesheet 1'!B14="Months","offer based on expert months","offer based on expert days")</f>
        <v>offer based on expert days</v>
      </c>
      <c r="C14" s="38"/>
      <c r="D14" s="38"/>
      <c r="E14" s="59"/>
      <c r="F14" s="60"/>
      <c r="G14" s="417" t="str">
        <f>IF('Pricesheet 1'!B14="Months","Home country (months)"," ")</f>
        <v> </v>
      </c>
      <c r="H14" s="419"/>
      <c r="I14" s="59"/>
      <c r="J14" s="60"/>
      <c r="K14" s="417" t="str">
        <f>IF('Pricesheet 1'!B14="Months","Home country (months)"," ")</f>
        <v> </v>
      </c>
      <c r="L14" s="419"/>
      <c r="M14" s="59"/>
      <c r="N14" s="60"/>
      <c r="O14" s="417" t="str">
        <f>IF('Pricesheet 1'!B14="Months","Home country (months)"," ")</f>
        <v> </v>
      </c>
      <c r="P14" s="419"/>
      <c r="Q14" s="59"/>
      <c r="R14" s="60"/>
      <c r="S14" s="417" t="str">
        <f>IF('Pricesheet 1'!B14="Months","Home country (months)"," ")</f>
        <v> </v>
      </c>
      <c r="T14" s="419"/>
      <c r="U14" s="59"/>
      <c r="V14" s="60"/>
      <c r="W14" s="417" t="str">
        <f>IF('Pricesheet 1'!B14="Months","Home country (months)"," ")</f>
        <v> </v>
      </c>
      <c r="X14" s="419"/>
      <c r="Y14" s="61"/>
      <c r="Z14" s="62"/>
    </row>
    <row r="15" spans="1:26" ht="12.75">
      <c r="A15" s="39"/>
      <c r="B15" s="58"/>
      <c r="C15" s="38"/>
      <c r="D15" s="38"/>
      <c r="E15" s="59"/>
      <c r="F15" s="60"/>
      <c r="G15" s="417" t="s">
        <v>53</v>
      </c>
      <c r="H15" s="419"/>
      <c r="I15" s="59"/>
      <c r="J15" s="60"/>
      <c r="K15" s="417" t="s">
        <v>53</v>
      </c>
      <c r="L15" s="419"/>
      <c r="M15" s="59"/>
      <c r="N15" s="60"/>
      <c r="O15" s="417" t="s">
        <v>53</v>
      </c>
      <c r="P15" s="419"/>
      <c r="Q15" s="59"/>
      <c r="R15" s="60"/>
      <c r="S15" s="417" t="s">
        <v>53</v>
      </c>
      <c r="T15" s="419"/>
      <c r="U15" s="59"/>
      <c r="V15" s="60"/>
      <c r="W15" s="417" t="s">
        <v>53</v>
      </c>
      <c r="X15" s="419"/>
      <c r="Y15" s="61"/>
      <c r="Z15" s="62"/>
    </row>
    <row r="16" spans="1:26" ht="12.75">
      <c r="A16" s="63"/>
      <c r="B16" s="58"/>
      <c r="C16" s="38"/>
      <c r="D16" s="38"/>
      <c r="E16" s="64">
        <f>IF(B14="offer based on expert months",E14+ROUND(E15/30,3),ROUND((E14*30),3)+E15)</f>
        <v>0</v>
      </c>
      <c r="F16" s="65"/>
      <c r="G16" s="412" t="s">
        <v>54</v>
      </c>
      <c r="H16" s="414"/>
      <c r="I16" s="64">
        <f>IF(B14="offer based on expert months",I14+ROUND(I15/30,3),ROUND((I14*30),3)+I15)</f>
        <v>0</v>
      </c>
      <c r="J16" s="65"/>
      <c r="K16" s="412" t="s">
        <v>54</v>
      </c>
      <c r="L16" s="414"/>
      <c r="M16" s="64">
        <f>IF(B14="offer based on expert months",M14+ROUND(M15/30,3),ROUND((M14*30),3)+M15)</f>
        <v>0</v>
      </c>
      <c r="N16" s="65"/>
      <c r="O16" s="412" t="s">
        <v>54</v>
      </c>
      <c r="P16" s="414"/>
      <c r="Q16" s="64">
        <f>IF(B14="offer based on expert months",Q14+ROUND(Q15/30,3),ROUND((Q14*30),3)+Q15)</f>
        <v>0</v>
      </c>
      <c r="R16" s="65"/>
      <c r="S16" s="412" t="s">
        <v>54</v>
      </c>
      <c r="T16" s="414"/>
      <c r="U16" s="64">
        <f>IF(B14="offer based on expert months",U14+ROUND(U15/30,3),ROUND((U14*30),3)+U15)</f>
        <v>0</v>
      </c>
      <c r="V16" s="65"/>
      <c r="W16" s="412" t="s">
        <v>54</v>
      </c>
      <c r="X16" s="414"/>
      <c r="Y16" s="61"/>
      <c r="Z16" s="62"/>
    </row>
    <row r="17" spans="1:26" ht="12.75">
      <c r="A17" s="63"/>
      <c r="B17" s="58"/>
      <c r="C17" s="38"/>
      <c r="D17" s="38"/>
      <c r="E17" s="59"/>
      <c r="F17" s="60"/>
      <c r="G17" s="417" t="str">
        <f>IF('Pricesheet 1'!B14="Months","Abroad (months)"," ")</f>
        <v> </v>
      </c>
      <c r="H17" s="419"/>
      <c r="I17" s="59"/>
      <c r="J17" s="60"/>
      <c r="K17" s="417" t="str">
        <f>IF('Pricesheet 1'!B14="Months","Abroad (months)"," ")</f>
        <v> </v>
      </c>
      <c r="L17" s="419"/>
      <c r="M17" s="59"/>
      <c r="N17" s="60"/>
      <c r="O17" s="417" t="str">
        <f>IF('Pricesheet 1'!B14="Months","Abroad (months)"," ")</f>
        <v> </v>
      </c>
      <c r="P17" s="419"/>
      <c r="Q17" s="59"/>
      <c r="R17" s="60"/>
      <c r="S17" s="417" t="str">
        <f>IF('Pricesheet 1'!B14="Months","Abroad (months)"," ")</f>
        <v> </v>
      </c>
      <c r="T17" s="419"/>
      <c r="U17" s="59"/>
      <c r="V17" s="60"/>
      <c r="W17" s="417" t="str">
        <f>IF('Pricesheet 1'!B14="Months","Abroad (months)"," ")</f>
        <v> </v>
      </c>
      <c r="X17" s="419"/>
      <c r="Y17" s="61"/>
      <c r="Z17" s="62"/>
    </row>
    <row r="18" spans="1:26" ht="12.75">
      <c r="A18" s="63"/>
      <c r="B18" s="58"/>
      <c r="C18" s="38"/>
      <c r="D18" s="38"/>
      <c r="E18" s="59"/>
      <c r="F18" s="60"/>
      <c r="G18" s="417" t="s">
        <v>55</v>
      </c>
      <c r="H18" s="419"/>
      <c r="I18" s="59"/>
      <c r="J18" s="60"/>
      <c r="K18" s="417" t="s">
        <v>55</v>
      </c>
      <c r="L18" s="419"/>
      <c r="M18" s="59"/>
      <c r="N18" s="60"/>
      <c r="O18" s="417" t="s">
        <v>55</v>
      </c>
      <c r="P18" s="419"/>
      <c r="Q18" s="59"/>
      <c r="R18" s="60"/>
      <c r="S18" s="417" t="s">
        <v>55</v>
      </c>
      <c r="T18" s="419"/>
      <c r="U18" s="59"/>
      <c r="V18" s="60"/>
      <c r="W18" s="417" t="s">
        <v>55</v>
      </c>
      <c r="X18" s="419"/>
      <c r="Y18" s="61"/>
      <c r="Z18" s="62"/>
    </row>
    <row r="19" spans="1:26" ht="12.75">
      <c r="A19" s="288" t="s">
        <v>43</v>
      </c>
      <c r="B19" s="58"/>
      <c r="C19" s="38"/>
      <c r="D19" s="38"/>
      <c r="E19" s="64">
        <f>IF($B$14="offer based on expert months",E17+ROUND(E18/30,3),ROUND(E17*30,3)+E18)</f>
        <v>0</v>
      </c>
      <c r="F19" s="65"/>
      <c r="G19" s="412" t="s">
        <v>56</v>
      </c>
      <c r="H19" s="414"/>
      <c r="I19" s="64">
        <f>IF($B$14="offer based on expert months",I17+ROUND(I18/30,3),ROUND(I17*30,3)+I18)</f>
        <v>0</v>
      </c>
      <c r="J19" s="65"/>
      <c r="K19" s="412" t="s">
        <v>56</v>
      </c>
      <c r="L19" s="414"/>
      <c r="M19" s="64">
        <f>IF($B$14="offer based on expert months",M17+ROUND(M18/30,3),ROUND(M17*30,3)+M18)</f>
        <v>0</v>
      </c>
      <c r="N19" s="65"/>
      <c r="O19" s="412" t="s">
        <v>56</v>
      </c>
      <c r="P19" s="414"/>
      <c r="Q19" s="64">
        <f>IF($B$14="offer based on expert months",Q17+ROUND(Q18/30,3),ROUND(Q17*30,3)+Q18)</f>
        <v>0</v>
      </c>
      <c r="R19" s="65"/>
      <c r="S19" s="412" t="s">
        <v>56</v>
      </c>
      <c r="T19" s="414"/>
      <c r="U19" s="64">
        <f>IF($B$14="offer based on expert months",U17+ROUND(U18/30,3),ROUND(U17*30,3)+U18)</f>
        <v>0</v>
      </c>
      <c r="V19" s="65"/>
      <c r="W19" s="412" t="s">
        <v>56</v>
      </c>
      <c r="X19" s="414"/>
      <c r="Y19" s="61"/>
      <c r="Z19" s="62"/>
    </row>
    <row r="20" spans="1:26" ht="13.5" thickBot="1">
      <c r="A20" s="289" t="s">
        <v>44</v>
      </c>
      <c r="B20" s="58"/>
      <c r="C20" s="37"/>
      <c r="D20" s="37"/>
      <c r="E20" s="66"/>
      <c r="F20" s="67"/>
      <c r="G20" s="68"/>
      <c r="H20" s="69"/>
      <c r="I20" s="66"/>
      <c r="J20" s="67"/>
      <c r="K20" s="68"/>
      <c r="L20" s="69"/>
      <c r="M20" s="66"/>
      <c r="N20" s="67"/>
      <c r="O20" s="68"/>
      <c r="P20" s="69"/>
      <c r="Q20" s="66"/>
      <c r="R20" s="67"/>
      <c r="S20" s="68"/>
      <c r="T20" s="69"/>
      <c r="U20" s="66"/>
      <c r="V20" s="67"/>
      <c r="W20" s="68"/>
      <c r="X20" s="69"/>
      <c r="Y20" s="70"/>
      <c r="Z20" s="71"/>
    </row>
    <row r="21" spans="1:26" ht="36">
      <c r="A21" s="290" t="s">
        <v>45</v>
      </c>
      <c r="B21" s="304" t="s">
        <v>42</v>
      </c>
      <c r="C21" s="305" t="s">
        <v>46</v>
      </c>
      <c r="D21" s="145" t="s">
        <v>136</v>
      </c>
      <c r="E21" s="314" t="str">
        <f>IF($B$14="offer based on expert months","EUR month","EUR day")</f>
        <v>EUR day</v>
      </c>
      <c r="F21" s="72"/>
      <c r="G21" s="415" t="s">
        <v>57</v>
      </c>
      <c r="H21" s="416"/>
      <c r="I21" s="314" t="str">
        <f>IF($B$14="offer based on expert months","EUR month","EUR day")</f>
        <v>EUR day</v>
      </c>
      <c r="J21" s="72"/>
      <c r="K21" s="415" t="s">
        <v>57</v>
      </c>
      <c r="L21" s="416"/>
      <c r="M21" s="314" t="str">
        <f>IF($B$14="offer based on expert months","EUR month","EUR day")</f>
        <v>EUR day</v>
      </c>
      <c r="N21" s="72"/>
      <c r="O21" s="415" t="s">
        <v>57</v>
      </c>
      <c r="P21" s="416"/>
      <c r="Q21" s="314" t="str">
        <f>IF($B$14="offer based on expert months","EUR month","EUR day")</f>
        <v>EUR day</v>
      </c>
      <c r="R21" s="72"/>
      <c r="S21" s="415" t="s">
        <v>57</v>
      </c>
      <c r="T21" s="416"/>
      <c r="U21" s="314" t="str">
        <f>IF($B$14="offer based on expert months","EUR month","EUR day")</f>
        <v>EUR day</v>
      </c>
      <c r="V21" s="72"/>
      <c r="W21" s="415" t="s">
        <v>57</v>
      </c>
      <c r="X21" s="416"/>
      <c r="Y21" s="376" t="s">
        <v>57</v>
      </c>
      <c r="Z21" s="377"/>
    </row>
    <row r="22" spans="1:26" ht="12.75">
      <c r="A22" s="153" t="s">
        <v>8</v>
      </c>
      <c r="B22" s="306" t="s">
        <v>47</v>
      </c>
      <c r="C22" s="312" t="s">
        <v>35</v>
      </c>
      <c r="D22" s="146">
        <f>'Pricesheet 1'!X22</f>
        <v>0</v>
      </c>
      <c r="E22" s="404"/>
      <c r="F22" s="405"/>
      <c r="G22" s="408">
        <f>E22*E16+E22*E19</f>
        <v>0</v>
      </c>
      <c r="H22" s="353"/>
      <c r="I22" s="404"/>
      <c r="J22" s="405"/>
      <c r="K22" s="408">
        <f>I22*I16+I22*I19</f>
        <v>0</v>
      </c>
      <c r="L22" s="353"/>
      <c r="M22" s="404"/>
      <c r="N22" s="405"/>
      <c r="O22" s="408">
        <f>M22*M16+M22*M19</f>
        <v>0</v>
      </c>
      <c r="P22" s="353"/>
      <c r="Q22" s="404"/>
      <c r="R22" s="405"/>
      <c r="S22" s="408">
        <f>Q22*Q16+Q22*Q19</f>
        <v>0</v>
      </c>
      <c r="T22" s="353"/>
      <c r="U22" s="404"/>
      <c r="V22" s="405"/>
      <c r="W22" s="408">
        <f>U22*U16+U22*U19</f>
        <v>0</v>
      </c>
      <c r="X22" s="353"/>
      <c r="Y22" s="352">
        <f>D22+G22+K22+O22+S22+W22</f>
        <v>0</v>
      </c>
      <c r="Z22" s="353"/>
    </row>
    <row r="23" spans="1:26" ht="12.75">
      <c r="A23" s="153" t="s">
        <v>9</v>
      </c>
      <c r="B23" s="306" t="s">
        <v>48</v>
      </c>
      <c r="C23" s="313" t="s">
        <v>35</v>
      </c>
      <c r="D23" s="146">
        <f>'Pricesheet 1'!X23</f>
        <v>0</v>
      </c>
      <c r="E23" s="404"/>
      <c r="F23" s="405"/>
      <c r="G23" s="408">
        <f>E23*E19</f>
        <v>0</v>
      </c>
      <c r="H23" s="409"/>
      <c r="I23" s="404"/>
      <c r="J23" s="405"/>
      <c r="K23" s="408">
        <f>I23*I19</f>
        <v>0</v>
      </c>
      <c r="L23" s="409"/>
      <c r="M23" s="404"/>
      <c r="N23" s="405"/>
      <c r="O23" s="408">
        <f>M23*M19</f>
        <v>0</v>
      </c>
      <c r="P23" s="409"/>
      <c r="Q23" s="404"/>
      <c r="R23" s="405"/>
      <c r="S23" s="408">
        <f>Q23*Q19</f>
        <v>0</v>
      </c>
      <c r="T23" s="409"/>
      <c r="U23" s="404"/>
      <c r="V23" s="405"/>
      <c r="W23" s="408">
        <f>U23*U19</f>
        <v>0</v>
      </c>
      <c r="X23" s="409"/>
      <c r="Y23" s="352">
        <f>D23+G23+K23+O23+S23+W23</f>
        <v>0</v>
      </c>
      <c r="Z23" s="353"/>
    </row>
    <row r="24" spans="1:26" ht="12.75">
      <c r="A24" s="153" t="s">
        <v>10</v>
      </c>
      <c r="B24" s="306" t="s">
        <v>149</v>
      </c>
      <c r="C24" s="334" t="s">
        <v>34</v>
      </c>
      <c r="D24" s="146">
        <f>'Pricesheet 1'!X24</f>
        <v>0</v>
      </c>
      <c r="E24" s="404"/>
      <c r="F24" s="405"/>
      <c r="G24" s="73"/>
      <c r="H24" s="74">
        <f>IF(G24=0,E19*E24,E24*G24)</f>
        <v>0</v>
      </c>
      <c r="I24" s="404"/>
      <c r="J24" s="405"/>
      <c r="K24" s="73"/>
      <c r="L24" s="74">
        <f>IF(K24=0,I19*I24,I24*K24)</f>
        <v>0</v>
      </c>
      <c r="M24" s="404"/>
      <c r="N24" s="405"/>
      <c r="O24" s="73"/>
      <c r="P24" s="74">
        <f>IF(O24=0,M19*M24,M24*O24)</f>
        <v>0</v>
      </c>
      <c r="Q24" s="404"/>
      <c r="R24" s="405"/>
      <c r="S24" s="73"/>
      <c r="T24" s="74">
        <f>IF(S24=0,Q19*Q24,Q24*S24)</f>
        <v>0</v>
      </c>
      <c r="U24" s="404"/>
      <c r="V24" s="405"/>
      <c r="W24" s="73"/>
      <c r="X24" s="74">
        <f>IF(W24=0,U19*U24,U24*W24)</f>
        <v>0</v>
      </c>
      <c r="Y24" s="352">
        <f>H24+L24+P24+T24+X24+D24</f>
        <v>0</v>
      </c>
      <c r="Z24" s="353"/>
    </row>
    <row r="25" spans="1:26" ht="13.5" thickBot="1">
      <c r="A25" s="75" t="s">
        <v>49</v>
      </c>
      <c r="B25" s="155"/>
      <c r="C25" s="156"/>
      <c r="D25" s="147">
        <f>D24+D23+D22</f>
        <v>0</v>
      </c>
      <c r="E25" s="410"/>
      <c r="F25" s="411"/>
      <c r="G25" s="411"/>
      <c r="H25" s="78">
        <f>G22+G23+H24</f>
        <v>0</v>
      </c>
      <c r="I25" s="410"/>
      <c r="J25" s="411"/>
      <c r="K25" s="411"/>
      <c r="L25" s="78">
        <f>L24+K23+K22</f>
        <v>0</v>
      </c>
      <c r="M25" s="410"/>
      <c r="N25" s="411"/>
      <c r="O25" s="411"/>
      <c r="P25" s="78">
        <f>P24+O23+O22</f>
        <v>0</v>
      </c>
      <c r="Q25" s="410"/>
      <c r="R25" s="411"/>
      <c r="S25" s="411"/>
      <c r="T25" s="78">
        <f>T24+S23+S22</f>
        <v>0</v>
      </c>
      <c r="U25" s="410"/>
      <c r="V25" s="411"/>
      <c r="W25" s="411"/>
      <c r="X25" s="78">
        <f>X24+W23+W22</f>
        <v>0</v>
      </c>
      <c r="Y25" s="374">
        <f>SUM(Y22:Z24)</f>
        <v>0</v>
      </c>
      <c r="Z25" s="375"/>
    </row>
    <row r="26" spans="1:26" ht="12.75">
      <c r="A26" s="79" t="s">
        <v>11</v>
      </c>
      <c r="B26" s="307" t="s">
        <v>63</v>
      </c>
      <c r="C26" s="157"/>
      <c r="D26" s="148"/>
      <c r="E26" s="402" t="s">
        <v>58</v>
      </c>
      <c r="F26" s="403"/>
      <c r="G26" s="81"/>
      <c r="H26" s="295" t="s">
        <v>104</v>
      </c>
      <c r="I26" s="402" t="s">
        <v>58</v>
      </c>
      <c r="J26" s="403"/>
      <c r="K26" s="81"/>
      <c r="L26" s="295" t="s">
        <v>104</v>
      </c>
      <c r="M26" s="402" t="s">
        <v>58</v>
      </c>
      <c r="N26" s="403"/>
      <c r="O26" s="81"/>
      <c r="P26" s="295" t="s">
        <v>104</v>
      </c>
      <c r="Q26" s="402" t="s">
        <v>58</v>
      </c>
      <c r="R26" s="403"/>
      <c r="S26" s="81"/>
      <c r="T26" s="295" t="s">
        <v>104</v>
      </c>
      <c r="U26" s="402" t="s">
        <v>58</v>
      </c>
      <c r="V26" s="403"/>
      <c r="W26" s="81"/>
      <c r="X26" s="295" t="s">
        <v>104</v>
      </c>
      <c r="Y26" s="366"/>
      <c r="Z26" s="367"/>
    </row>
    <row r="27" spans="1:26" ht="12.75">
      <c r="A27" s="82"/>
      <c r="B27" s="158"/>
      <c r="C27" s="159"/>
      <c r="D27" s="149"/>
      <c r="E27" s="459" t="s">
        <v>59</v>
      </c>
      <c r="F27" s="407"/>
      <c r="G27" s="296" t="s">
        <v>60</v>
      </c>
      <c r="H27" s="297" t="s">
        <v>61</v>
      </c>
      <c r="I27" s="459" t="s">
        <v>59</v>
      </c>
      <c r="J27" s="407"/>
      <c r="K27" s="85" t="s">
        <v>60</v>
      </c>
      <c r="L27" s="86" t="s">
        <v>61</v>
      </c>
      <c r="M27" s="459" t="s">
        <v>59</v>
      </c>
      <c r="N27" s="407"/>
      <c r="O27" s="85" t="s">
        <v>60</v>
      </c>
      <c r="P27" s="86" t="s">
        <v>61</v>
      </c>
      <c r="Q27" s="459" t="s">
        <v>59</v>
      </c>
      <c r="R27" s="407"/>
      <c r="S27" s="85" t="s">
        <v>60</v>
      </c>
      <c r="T27" s="86" t="s">
        <v>61</v>
      </c>
      <c r="U27" s="459" t="s">
        <v>59</v>
      </c>
      <c r="V27" s="407"/>
      <c r="W27" s="85" t="s">
        <v>60</v>
      </c>
      <c r="X27" s="86" t="s">
        <v>61</v>
      </c>
      <c r="Y27" s="364"/>
      <c r="Z27" s="365"/>
    </row>
    <row r="28" spans="1:26" ht="12.75">
      <c r="A28" s="154"/>
      <c r="B28" s="308" t="s">
        <v>159</v>
      </c>
      <c r="C28" s="225" t="s">
        <v>35</v>
      </c>
      <c r="D28" s="146">
        <f>'Pricesheet 1'!X28</f>
        <v>0</v>
      </c>
      <c r="E28" s="398"/>
      <c r="F28" s="399"/>
      <c r="G28" s="88"/>
      <c r="H28" s="89">
        <f>E28*G28</f>
        <v>0</v>
      </c>
      <c r="I28" s="398"/>
      <c r="J28" s="399"/>
      <c r="K28" s="88"/>
      <c r="L28" s="89">
        <f>I28*K28</f>
        <v>0</v>
      </c>
      <c r="M28" s="398"/>
      <c r="N28" s="399"/>
      <c r="O28" s="88"/>
      <c r="P28" s="89">
        <f>M28*O28</f>
        <v>0</v>
      </c>
      <c r="Q28" s="398"/>
      <c r="R28" s="399"/>
      <c r="S28" s="88"/>
      <c r="T28" s="89">
        <f>Q28*S28</f>
        <v>0</v>
      </c>
      <c r="U28" s="398"/>
      <c r="V28" s="399"/>
      <c r="W28" s="88"/>
      <c r="X28" s="89">
        <f>U28*W28</f>
        <v>0</v>
      </c>
      <c r="Y28" s="352">
        <f>SUM(H28+L28+P28+T28+X28+D28)</f>
        <v>0</v>
      </c>
      <c r="Z28" s="353"/>
    </row>
    <row r="29" spans="1:26" ht="12.75">
      <c r="A29" s="39"/>
      <c r="B29" s="309" t="s">
        <v>160</v>
      </c>
      <c r="C29" s="225" t="s">
        <v>35</v>
      </c>
      <c r="D29" s="146">
        <f>'Pricesheet 1'!X29</f>
        <v>0</v>
      </c>
      <c r="E29" s="398"/>
      <c r="F29" s="399"/>
      <c r="G29" s="91"/>
      <c r="H29" s="89">
        <f>E29*G29</f>
        <v>0</v>
      </c>
      <c r="I29" s="398"/>
      <c r="J29" s="399"/>
      <c r="K29" s="91"/>
      <c r="L29" s="89">
        <f>I29*K29</f>
        <v>0</v>
      </c>
      <c r="M29" s="398"/>
      <c r="N29" s="399"/>
      <c r="O29" s="91"/>
      <c r="P29" s="89">
        <f>M29*O29</f>
        <v>0</v>
      </c>
      <c r="Q29" s="398"/>
      <c r="R29" s="399"/>
      <c r="S29" s="91"/>
      <c r="T29" s="89">
        <f>Q29*S29</f>
        <v>0</v>
      </c>
      <c r="U29" s="398"/>
      <c r="V29" s="399"/>
      <c r="W29" s="91"/>
      <c r="X29" s="89">
        <f>U29*W29</f>
        <v>0</v>
      </c>
      <c r="Y29" s="352">
        <f>SUM(H29+L29+P29+T29+X29+D29)</f>
        <v>0</v>
      </c>
      <c r="Z29" s="353"/>
    </row>
    <row r="30" spans="1:26" ht="12.75">
      <c r="A30" s="39"/>
      <c r="B30" s="309" t="s">
        <v>64</v>
      </c>
      <c r="C30" s="225" t="s">
        <v>35</v>
      </c>
      <c r="D30" s="146">
        <f>'Pricesheet 1'!X30</f>
        <v>0</v>
      </c>
      <c r="E30" s="398"/>
      <c r="F30" s="399"/>
      <c r="G30" s="91"/>
      <c r="H30" s="89">
        <f>G30*E30</f>
        <v>0</v>
      </c>
      <c r="I30" s="398"/>
      <c r="J30" s="399"/>
      <c r="K30" s="91"/>
      <c r="L30" s="89">
        <f>K30*I30</f>
        <v>0</v>
      </c>
      <c r="M30" s="398"/>
      <c r="N30" s="399"/>
      <c r="O30" s="91"/>
      <c r="P30" s="89">
        <f>O30*M30</f>
        <v>0</v>
      </c>
      <c r="Q30" s="398"/>
      <c r="R30" s="399"/>
      <c r="S30" s="91"/>
      <c r="T30" s="89">
        <f>S30*Q30</f>
        <v>0</v>
      </c>
      <c r="U30" s="398"/>
      <c r="V30" s="399"/>
      <c r="W30" s="91"/>
      <c r="X30" s="89">
        <f>W30*U30</f>
        <v>0</v>
      </c>
      <c r="Y30" s="352">
        <f>SUM(H30+L30+P30+T30+X30+D30)</f>
        <v>0</v>
      </c>
      <c r="Z30" s="353"/>
    </row>
    <row r="31" spans="1:26" ht="12.75">
      <c r="A31" s="39"/>
      <c r="B31" s="309" t="s">
        <v>65</v>
      </c>
      <c r="C31" s="225" t="s">
        <v>35</v>
      </c>
      <c r="D31" s="146">
        <f>'Pricesheet 1'!X31</f>
        <v>0</v>
      </c>
      <c r="E31" s="398"/>
      <c r="F31" s="399"/>
      <c r="G31" s="91"/>
      <c r="H31" s="89">
        <f>SUM(G31*E31)</f>
        <v>0</v>
      </c>
      <c r="I31" s="398"/>
      <c r="J31" s="399"/>
      <c r="K31" s="91"/>
      <c r="L31" s="89">
        <f>SUM(K31*I31)</f>
        <v>0</v>
      </c>
      <c r="M31" s="398"/>
      <c r="N31" s="399"/>
      <c r="O31" s="91"/>
      <c r="P31" s="89">
        <f>SUM(O31*M31)</f>
        <v>0</v>
      </c>
      <c r="Q31" s="398"/>
      <c r="R31" s="399"/>
      <c r="S31" s="91"/>
      <c r="T31" s="89">
        <f>SUM(S31*Q31)</f>
        <v>0</v>
      </c>
      <c r="U31" s="398"/>
      <c r="V31" s="399"/>
      <c r="W31" s="91"/>
      <c r="X31" s="89">
        <f>SUM(W31*U31)</f>
        <v>0</v>
      </c>
      <c r="Y31" s="352">
        <f>SUM(H31+L31+P31+T31+X31+D31)</f>
        <v>0</v>
      </c>
      <c r="Z31" s="353"/>
    </row>
    <row r="32" spans="1:26" ht="12.75">
      <c r="A32" s="39"/>
      <c r="B32" s="308" t="s">
        <v>66</v>
      </c>
      <c r="C32" s="225" t="s">
        <v>35</v>
      </c>
      <c r="D32" s="146">
        <f>'Pricesheet 1'!X32</f>
        <v>0</v>
      </c>
      <c r="E32" s="398"/>
      <c r="F32" s="399"/>
      <c r="G32" s="91"/>
      <c r="H32" s="89">
        <f>E32*G32</f>
        <v>0</v>
      </c>
      <c r="I32" s="398"/>
      <c r="J32" s="399"/>
      <c r="K32" s="91"/>
      <c r="L32" s="89">
        <f>I32*K32</f>
        <v>0</v>
      </c>
      <c r="M32" s="398"/>
      <c r="N32" s="399"/>
      <c r="O32" s="91"/>
      <c r="P32" s="89">
        <f>M32*O32</f>
        <v>0</v>
      </c>
      <c r="Q32" s="398"/>
      <c r="R32" s="399"/>
      <c r="S32" s="91"/>
      <c r="T32" s="89">
        <f>Q32*S32</f>
        <v>0</v>
      </c>
      <c r="U32" s="398"/>
      <c r="V32" s="399"/>
      <c r="W32" s="91"/>
      <c r="X32" s="89">
        <f>U32*W32</f>
        <v>0</v>
      </c>
      <c r="Y32" s="352">
        <f>SUM(H32+L32+P32+T32+X32+D32)</f>
        <v>0</v>
      </c>
      <c r="Z32" s="353"/>
    </row>
    <row r="33" spans="1:26" ht="13.5" thickBot="1">
      <c r="A33" s="92" t="s">
        <v>93</v>
      </c>
      <c r="B33" s="155"/>
      <c r="C33" s="156"/>
      <c r="D33" s="147">
        <f>SUM(D28:D32)</f>
        <v>0</v>
      </c>
      <c r="E33" s="383"/>
      <c r="F33" s="384"/>
      <c r="G33" s="93"/>
      <c r="H33" s="78">
        <f>SUM(H28:H32)</f>
        <v>0</v>
      </c>
      <c r="I33" s="383"/>
      <c r="J33" s="384"/>
      <c r="K33" s="93"/>
      <c r="L33" s="78">
        <f>SUM(L28:L32)</f>
        <v>0</v>
      </c>
      <c r="M33" s="383"/>
      <c r="N33" s="384"/>
      <c r="O33" s="93"/>
      <c r="P33" s="78">
        <f>SUM(P28:P32)</f>
        <v>0</v>
      </c>
      <c r="Q33" s="383"/>
      <c r="R33" s="384"/>
      <c r="S33" s="93"/>
      <c r="T33" s="78">
        <f>SUM(T28:T32)</f>
        <v>0</v>
      </c>
      <c r="U33" s="383"/>
      <c r="V33" s="384"/>
      <c r="W33" s="93"/>
      <c r="X33" s="78">
        <f>SUM(X28:X32)</f>
        <v>0</v>
      </c>
      <c r="Y33" s="374">
        <f>SUM(Y28:Z32)</f>
        <v>0</v>
      </c>
      <c r="Z33" s="375"/>
    </row>
    <row r="34" spans="1:26" ht="12.75">
      <c r="A34" s="82" t="s">
        <v>12</v>
      </c>
      <c r="B34" s="310" t="s">
        <v>67</v>
      </c>
      <c r="C34" s="160"/>
      <c r="D34" s="150"/>
      <c r="E34" s="400" t="s">
        <v>62</v>
      </c>
      <c r="F34" s="401"/>
      <c r="G34" s="96" t="s">
        <v>60</v>
      </c>
      <c r="H34" s="89"/>
      <c r="I34" s="460" t="s">
        <v>62</v>
      </c>
      <c r="J34" s="401"/>
      <c r="K34" s="96" t="s">
        <v>60</v>
      </c>
      <c r="L34" s="89"/>
      <c r="M34" s="460" t="s">
        <v>62</v>
      </c>
      <c r="N34" s="401"/>
      <c r="O34" s="96" t="s">
        <v>60</v>
      </c>
      <c r="P34" s="89"/>
      <c r="Q34" s="460" t="s">
        <v>62</v>
      </c>
      <c r="R34" s="401"/>
      <c r="S34" s="96" t="s">
        <v>60</v>
      </c>
      <c r="T34" s="89"/>
      <c r="U34" s="460" t="s">
        <v>62</v>
      </c>
      <c r="V34" s="401"/>
      <c r="W34" s="96" t="s">
        <v>60</v>
      </c>
      <c r="X34" s="89"/>
      <c r="Y34" s="378"/>
      <c r="Z34" s="379"/>
    </row>
    <row r="35" spans="1:26" ht="12.75">
      <c r="A35" s="82"/>
      <c r="B35" s="348" t="s">
        <v>68</v>
      </c>
      <c r="C35" s="335" t="s">
        <v>34</v>
      </c>
      <c r="D35" s="146">
        <f>'Pricesheet 1'!X35</f>
        <v>0</v>
      </c>
      <c r="E35" s="398"/>
      <c r="F35" s="399"/>
      <c r="G35" s="97"/>
      <c r="H35" s="89">
        <f>E35*G35</f>
        <v>0</v>
      </c>
      <c r="I35" s="398"/>
      <c r="J35" s="399"/>
      <c r="K35" s="97"/>
      <c r="L35" s="89">
        <f>I35*K35</f>
        <v>0</v>
      </c>
      <c r="M35" s="398"/>
      <c r="N35" s="399"/>
      <c r="O35" s="97"/>
      <c r="P35" s="89">
        <f>M35*O35</f>
        <v>0</v>
      </c>
      <c r="Q35" s="398"/>
      <c r="R35" s="399"/>
      <c r="S35" s="97"/>
      <c r="T35" s="89">
        <f>Q35*S35</f>
        <v>0</v>
      </c>
      <c r="U35" s="398"/>
      <c r="V35" s="399"/>
      <c r="W35" s="97"/>
      <c r="X35" s="89">
        <f>U35*W35</f>
        <v>0</v>
      </c>
      <c r="Y35" s="352">
        <f>SUM(H35+L35+P35+T35+X35+D35)</f>
        <v>0</v>
      </c>
      <c r="Z35" s="353"/>
    </row>
    <row r="36" spans="1:26" ht="12.75">
      <c r="A36" s="82"/>
      <c r="B36" s="348" t="s">
        <v>69</v>
      </c>
      <c r="C36" s="335" t="s">
        <v>34</v>
      </c>
      <c r="D36" s="146">
        <f>'Pricesheet 1'!X36</f>
        <v>0</v>
      </c>
      <c r="E36" s="398"/>
      <c r="F36" s="399"/>
      <c r="G36" s="97"/>
      <c r="H36" s="89">
        <f>E36*G36</f>
        <v>0</v>
      </c>
      <c r="I36" s="398"/>
      <c r="J36" s="399"/>
      <c r="K36" s="97"/>
      <c r="L36" s="89">
        <f>I36*K36</f>
        <v>0</v>
      </c>
      <c r="M36" s="398"/>
      <c r="N36" s="399"/>
      <c r="O36" s="97"/>
      <c r="P36" s="89">
        <f>M36*O36</f>
        <v>0</v>
      </c>
      <c r="Q36" s="398"/>
      <c r="R36" s="399"/>
      <c r="S36" s="97"/>
      <c r="T36" s="89">
        <f>Q36*S36</f>
        <v>0</v>
      </c>
      <c r="U36" s="398"/>
      <c r="V36" s="399"/>
      <c r="W36" s="97"/>
      <c r="X36" s="89">
        <f>U36*W36</f>
        <v>0</v>
      </c>
      <c r="Y36" s="352">
        <f>SUM(H36+L36+P36+T36+X36+D36)</f>
        <v>0</v>
      </c>
      <c r="Z36" s="353"/>
    </row>
    <row r="37" spans="1:26" ht="12.75">
      <c r="A37" s="82" t="s">
        <v>13</v>
      </c>
      <c r="B37" s="311" t="s">
        <v>70</v>
      </c>
      <c r="C37" s="335" t="s">
        <v>34</v>
      </c>
      <c r="D37" s="146">
        <f>'Pricesheet 1'!X37</f>
        <v>0</v>
      </c>
      <c r="E37" s="398"/>
      <c r="F37" s="399"/>
      <c r="G37" s="91"/>
      <c r="H37" s="89">
        <f>E37*G37</f>
        <v>0</v>
      </c>
      <c r="I37" s="398"/>
      <c r="J37" s="399"/>
      <c r="K37" s="91"/>
      <c r="L37" s="89">
        <f>I37*K37</f>
        <v>0</v>
      </c>
      <c r="M37" s="398"/>
      <c r="N37" s="399"/>
      <c r="O37" s="91"/>
      <c r="P37" s="89">
        <f>M37*O37</f>
        <v>0</v>
      </c>
      <c r="Q37" s="398"/>
      <c r="R37" s="399"/>
      <c r="S37" s="91"/>
      <c r="T37" s="89">
        <f>Q37*S37</f>
        <v>0</v>
      </c>
      <c r="U37" s="398"/>
      <c r="V37" s="399"/>
      <c r="W37" s="91"/>
      <c r="X37" s="89">
        <f>U37*W37</f>
        <v>0</v>
      </c>
      <c r="Y37" s="352">
        <f>SUM(H37+L37+P37+T37+X37+D37)</f>
        <v>0</v>
      </c>
      <c r="Z37" s="353"/>
    </row>
    <row r="38" spans="1:26" ht="13.5" thickBot="1">
      <c r="A38" s="92" t="s">
        <v>49</v>
      </c>
      <c r="B38" s="155"/>
      <c r="C38" s="161"/>
      <c r="D38" s="151">
        <f>SUM(D35:D37)</f>
        <v>0</v>
      </c>
      <c r="E38" s="383"/>
      <c r="F38" s="384"/>
      <c r="G38" s="93"/>
      <c r="H38" s="78">
        <f>SUM(,H35:H37)</f>
        <v>0</v>
      </c>
      <c r="I38" s="383"/>
      <c r="J38" s="384"/>
      <c r="K38" s="93"/>
      <c r="L38" s="78">
        <f>SUM(,L35:L37)</f>
        <v>0</v>
      </c>
      <c r="M38" s="383"/>
      <c r="N38" s="384"/>
      <c r="O38" s="93"/>
      <c r="P38" s="78">
        <f>SUM(,P35:P37)</f>
        <v>0</v>
      </c>
      <c r="Q38" s="383"/>
      <c r="R38" s="384"/>
      <c r="S38" s="93"/>
      <c r="T38" s="78">
        <f>SUM(,T35:T37)</f>
        <v>0</v>
      </c>
      <c r="U38" s="383"/>
      <c r="V38" s="384"/>
      <c r="W38" s="93"/>
      <c r="X38" s="78">
        <f>SUM(,X35:X37)</f>
        <v>0</v>
      </c>
      <c r="Y38" s="374">
        <f>SUM(Y35:Z37)</f>
        <v>0</v>
      </c>
      <c r="Z38" s="375"/>
    </row>
    <row r="39" spans="1:26" ht="13.5" thickBot="1">
      <c r="A39" s="75" t="s">
        <v>50</v>
      </c>
      <c r="B39" s="162"/>
      <c r="C39" s="163"/>
      <c r="D39" s="152"/>
      <c r="E39" s="380">
        <f>H38+H33+H25</f>
        <v>0</v>
      </c>
      <c r="F39" s="381"/>
      <c r="G39" s="381"/>
      <c r="H39" s="382"/>
      <c r="I39" s="380">
        <f>L38+L33+L25</f>
        <v>0</v>
      </c>
      <c r="J39" s="381"/>
      <c r="K39" s="381"/>
      <c r="L39" s="382"/>
      <c r="M39" s="380">
        <f>P38+P33+P25</f>
        <v>0</v>
      </c>
      <c r="N39" s="381"/>
      <c r="O39" s="381"/>
      <c r="P39" s="382"/>
      <c r="Q39" s="380">
        <f>T38+T33+T25</f>
        <v>0</v>
      </c>
      <c r="R39" s="381"/>
      <c r="S39" s="381"/>
      <c r="T39" s="382"/>
      <c r="U39" s="380">
        <f>X38+X33+X25</f>
        <v>0</v>
      </c>
      <c r="V39" s="381"/>
      <c r="W39" s="381"/>
      <c r="X39" s="382"/>
      <c r="Y39" s="99"/>
      <c r="Z39" s="100"/>
    </row>
    <row r="40" spans="1:26" ht="13.5" thickBot="1">
      <c r="A40" s="101"/>
      <c r="B40" s="102"/>
      <c r="C40" s="103"/>
      <c r="D40" s="103"/>
      <c r="E40" s="104"/>
      <c r="F40" s="104"/>
      <c r="G40" s="104"/>
      <c r="H40" s="105"/>
      <c r="I40" s="104"/>
      <c r="J40" s="104"/>
      <c r="K40" s="104"/>
      <c r="L40" s="105"/>
      <c r="M40" s="104"/>
      <c r="N40" s="104"/>
      <c r="O40" s="104"/>
      <c r="P40" s="105"/>
      <c r="Q40" s="356" t="s">
        <v>72</v>
      </c>
      <c r="R40" s="357"/>
      <c r="S40" s="357"/>
      <c r="T40" s="357"/>
      <c r="U40" s="357"/>
      <c r="V40" s="357"/>
      <c r="W40" s="357"/>
      <c r="X40" s="357"/>
      <c r="Y40" s="461">
        <f>SUM(Y38,Y33,Y25)-D38-D33-D25</f>
        <v>0</v>
      </c>
      <c r="Z40" s="462"/>
    </row>
    <row r="44" ht="12.75">
      <c r="E44" s="217"/>
    </row>
    <row r="45" ht="12.75">
      <c r="E45" s="8"/>
    </row>
    <row r="46" ht="12.75">
      <c r="E46" s="212"/>
    </row>
    <row r="47" ht="12.75">
      <c r="E47" s="8"/>
    </row>
    <row r="48" ht="12.75">
      <c r="E48" s="8"/>
    </row>
    <row r="49" ht="12.75">
      <c r="E49" s="8"/>
    </row>
    <row r="50" ht="12.75">
      <c r="E50" s="8"/>
    </row>
    <row r="51" ht="12.75">
      <c r="E51" s="212"/>
    </row>
    <row r="52" ht="12.75">
      <c r="E52" s="212"/>
    </row>
    <row r="53" spans="4:8" ht="12.75">
      <c r="D53" s="211"/>
      <c r="E53" s="211"/>
      <c r="F53" s="211"/>
      <c r="G53" s="211"/>
      <c r="H53" s="211"/>
    </row>
    <row r="54" spans="3:10" ht="12.75">
      <c r="C54" s="318"/>
      <c r="D54" s="318"/>
      <c r="E54" s="318"/>
      <c r="F54" s="318"/>
      <c r="G54" s="318"/>
      <c r="H54" s="318"/>
      <c r="I54" s="318"/>
      <c r="J54" s="318"/>
    </row>
    <row r="55" spans="3:10" ht="12.75">
      <c r="C55" s="318"/>
      <c r="D55" s="318"/>
      <c r="E55" s="318"/>
      <c r="F55" s="318"/>
      <c r="G55" s="318"/>
      <c r="H55" s="318"/>
      <c r="I55" s="318"/>
      <c r="J55" s="318"/>
    </row>
    <row r="56" spans="3:10" ht="12.75">
      <c r="C56" s="318"/>
      <c r="D56" s="318"/>
      <c r="E56" s="321" t="s">
        <v>34</v>
      </c>
      <c r="F56" s="318"/>
      <c r="G56" s="318"/>
      <c r="H56" s="318"/>
      <c r="I56" s="318"/>
      <c r="J56" s="318"/>
    </row>
    <row r="57" spans="3:10" ht="12.75">
      <c r="C57" s="318"/>
      <c r="D57" s="318"/>
      <c r="E57" s="321" t="s">
        <v>35</v>
      </c>
      <c r="F57" s="318"/>
      <c r="G57" s="318"/>
      <c r="H57" s="318"/>
      <c r="I57" s="318"/>
      <c r="J57" s="318"/>
    </row>
    <row r="58" spans="3:10" ht="12.75">
      <c r="C58" s="318"/>
      <c r="D58" s="318"/>
      <c r="E58" s="321" t="s">
        <v>163</v>
      </c>
      <c r="F58" s="318"/>
      <c r="G58" s="318"/>
      <c r="H58" s="318"/>
      <c r="I58" s="318"/>
      <c r="J58" s="318"/>
    </row>
    <row r="59" spans="3:10" ht="12.75">
      <c r="C59" s="318"/>
      <c r="D59" s="318"/>
      <c r="E59" s="322" t="s">
        <v>36</v>
      </c>
      <c r="F59" s="318"/>
      <c r="G59" s="318"/>
      <c r="H59" s="318"/>
      <c r="I59" s="318"/>
      <c r="J59" s="318"/>
    </row>
    <row r="60" spans="3:10" ht="12.75">
      <c r="C60" s="318"/>
      <c r="D60" s="318"/>
      <c r="E60" s="323" t="s">
        <v>37</v>
      </c>
      <c r="F60" s="318"/>
      <c r="G60" s="318"/>
      <c r="H60" s="318"/>
      <c r="I60" s="318"/>
      <c r="J60" s="318"/>
    </row>
    <row r="61" spans="3:10" ht="12.75">
      <c r="C61" s="318"/>
      <c r="D61" s="318"/>
      <c r="E61" s="318"/>
      <c r="F61" s="318"/>
      <c r="G61" s="318"/>
      <c r="H61" s="318"/>
      <c r="I61" s="318"/>
      <c r="J61" s="318"/>
    </row>
    <row r="62" spans="3:10" ht="12.75">
      <c r="C62" s="318"/>
      <c r="D62" s="318"/>
      <c r="E62" s="324" t="s">
        <v>34</v>
      </c>
      <c r="F62" s="318"/>
      <c r="G62" s="318"/>
      <c r="H62" s="318"/>
      <c r="I62" s="318"/>
      <c r="J62" s="318"/>
    </row>
    <row r="63" spans="3:10" ht="12.75">
      <c r="C63" s="318"/>
      <c r="D63" s="318"/>
      <c r="E63" s="325" t="s">
        <v>152</v>
      </c>
      <c r="F63" s="318"/>
      <c r="G63" s="318"/>
      <c r="H63" s="318"/>
      <c r="I63" s="318"/>
      <c r="J63" s="318"/>
    </row>
    <row r="64" spans="3:10" ht="12.75">
      <c r="C64" s="318"/>
      <c r="D64" s="318"/>
      <c r="E64" s="325" t="s">
        <v>153</v>
      </c>
      <c r="F64" s="318"/>
      <c r="G64" s="318"/>
      <c r="H64" s="318"/>
      <c r="I64" s="318"/>
      <c r="J64" s="318"/>
    </row>
    <row r="65" spans="3:10" ht="12.75">
      <c r="C65" s="318"/>
      <c r="D65" s="318"/>
      <c r="E65" s="325" t="s">
        <v>154</v>
      </c>
      <c r="F65" s="318"/>
      <c r="G65" s="318"/>
      <c r="H65" s="318"/>
      <c r="I65" s="318"/>
      <c r="J65" s="318"/>
    </row>
    <row r="66" spans="3:10" ht="12.75">
      <c r="C66" s="318"/>
      <c r="D66" s="318"/>
      <c r="E66" s="325" t="s">
        <v>155</v>
      </c>
      <c r="F66" s="318"/>
      <c r="G66" s="318"/>
      <c r="H66" s="318"/>
      <c r="I66" s="318"/>
      <c r="J66" s="318"/>
    </row>
    <row r="67" spans="3:10" ht="12.75">
      <c r="C67" s="318"/>
      <c r="D67" s="318"/>
      <c r="E67" s="325" t="s">
        <v>156</v>
      </c>
      <c r="F67" s="318"/>
      <c r="G67" s="318"/>
      <c r="H67" s="318"/>
      <c r="I67" s="318"/>
      <c r="J67" s="318"/>
    </row>
    <row r="68" spans="3:10" ht="12.75">
      <c r="C68" s="318"/>
      <c r="D68" s="318"/>
      <c r="E68" s="326" t="s">
        <v>157</v>
      </c>
      <c r="F68" s="318"/>
      <c r="G68" s="318"/>
      <c r="H68" s="318"/>
      <c r="I68" s="318"/>
      <c r="J68" s="318"/>
    </row>
    <row r="69" spans="3:10" ht="12.75">
      <c r="C69" s="318"/>
      <c r="D69" s="318"/>
      <c r="E69" s="324" t="s">
        <v>158</v>
      </c>
      <c r="F69" s="318"/>
      <c r="G69" s="318"/>
      <c r="H69" s="318"/>
      <c r="I69" s="318"/>
      <c r="J69" s="318"/>
    </row>
    <row r="70" spans="3:10" ht="12.75">
      <c r="C70" s="318"/>
      <c r="D70" s="318"/>
      <c r="E70" s="325" t="s">
        <v>38</v>
      </c>
      <c r="F70" s="318"/>
      <c r="G70" s="318"/>
      <c r="H70" s="318"/>
      <c r="I70" s="318"/>
      <c r="J70" s="318"/>
    </row>
    <row r="71" spans="3:10" ht="12.75">
      <c r="C71" s="318"/>
      <c r="D71" s="318"/>
      <c r="E71" s="324" t="s">
        <v>39</v>
      </c>
      <c r="F71" s="318"/>
      <c r="G71" s="318"/>
      <c r="H71" s="318"/>
      <c r="I71" s="318"/>
      <c r="J71" s="318"/>
    </row>
    <row r="72" spans="4:8" ht="12.75">
      <c r="D72" s="211"/>
      <c r="E72" s="211"/>
      <c r="F72" s="211"/>
      <c r="G72" s="211"/>
      <c r="H72" s="211"/>
    </row>
  </sheetData>
  <sheetProtection password="CC69" sheet="1" objects="1" scenarios="1"/>
  <mergeCells count="203">
    <mergeCell ref="E39:H39"/>
    <mergeCell ref="I39:L39"/>
    <mergeCell ref="M39:P39"/>
    <mergeCell ref="Q39:T39"/>
    <mergeCell ref="U39:X39"/>
    <mergeCell ref="Q40:X40"/>
    <mergeCell ref="Y40:Z40"/>
    <mergeCell ref="E22:F22"/>
    <mergeCell ref="E23:F23"/>
    <mergeCell ref="E24:F24"/>
    <mergeCell ref="I22:J22"/>
    <mergeCell ref="I23:J23"/>
    <mergeCell ref="I24:J24"/>
    <mergeCell ref="M22:N22"/>
    <mergeCell ref="M23:N23"/>
    <mergeCell ref="M24:N24"/>
    <mergeCell ref="E37:F37"/>
    <mergeCell ref="I37:J37"/>
    <mergeCell ref="M37:N37"/>
    <mergeCell ref="Q37:R37"/>
    <mergeCell ref="U37:V37"/>
    <mergeCell ref="Y37:Z37"/>
    <mergeCell ref="E38:F38"/>
    <mergeCell ref="I38:J38"/>
    <mergeCell ref="M38:N38"/>
    <mergeCell ref="Q38:R38"/>
    <mergeCell ref="U38:V38"/>
    <mergeCell ref="Y38:Z38"/>
    <mergeCell ref="E35:F35"/>
    <mergeCell ref="I35:J35"/>
    <mergeCell ref="M35:N35"/>
    <mergeCell ref="Q35:R35"/>
    <mergeCell ref="U35:V35"/>
    <mergeCell ref="Y35:Z35"/>
    <mergeCell ref="E36:F36"/>
    <mergeCell ref="I36:J36"/>
    <mergeCell ref="M36:N36"/>
    <mergeCell ref="Q36:R36"/>
    <mergeCell ref="U36:V36"/>
    <mergeCell ref="Y36:Z36"/>
    <mergeCell ref="E33:F33"/>
    <mergeCell ref="I33:J33"/>
    <mergeCell ref="M33:N33"/>
    <mergeCell ref="Q33:R33"/>
    <mergeCell ref="U33:V33"/>
    <mergeCell ref="Y33:Z33"/>
    <mergeCell ref="E34:F34"/>
    <mergeCell ref="I34:J34"/>
    <mergeCell ref="M34:N34"/>
    <mergeCell ref="Q34:R34"/>
    <mergeCell ref="U34:V34"/>
    <mergeCell ref="Y34:Z34"/>
    <mergeCell ref="E31:F31"/>
    <mergeCell ref="I31:J31"/>
    <mergeCell ref="M31:N31"/>
    <mergeCell ref="Q31:R31"/>
    <mergeCell ref="U31:V31"/>
    <mergeCell ref="Y31:Z31"/>
    <mergeCell ref="E32:F32"/>
    <mergeCell ref="I32:J32"/>
    <mergeCell ref="M32:N32"/>
    <mergeCell ref="Q32:R32"/>
    <mergeCell ref="U32:V32"/>
    <mergeCell ref="Y32:Z32"/>
    <mergeCell ref="Y30:Z30"/>
    <mergeCell ref="E29:F29"/>
    <mergeCell ref="I29:J29"/>
    <mergeCell ref="M29:N29"/>
    <mergeCell ref="Q29:R29"/>
    <mergeCell ref="U29:V29"/>
    <mergeCell ref="Y29:Z29"/>
    <mergeCell ref="I27:J27"/>
    <mergeCell ref="M27:N27"/>
    <mergeCell ref="Q27:R27"/>
    <mergeCell ref="U27:V27"/>
    <mergeCell ref="Y27:Z27"/>
    <mergeCell ref="E30:F30"/>
    <mergeCell ref="I30:J30"/>
    <mergeCell ref="M30:N30"/>
    <mergeCell ref="Q30:R30"/>
    <mergeCell ref="U30:V30"/>
    <mergeCell ref="Q25:S25"/>
    <mergeCell ref="U25:W25"/>
    <mergeCell ref="Y25:Z25"/>
    <mergeCell ref="E28:F28"/>
    <mergeCell ref="I28:J28"/>
    <mergeCell ref="M28:N28"/>
    <mergeCell ref="Q28:R28"/>
    <mergeCell ref="U28:V28"/>
    <mergeCell ref="Y28:Z28"/>
    <mergeCell ref="E27:F27"/>
    <mergeCell ref="Q24:R24"/>
    <mergeCell ref="U24:V24"/>
    <mergeCell ref="E26:F26"/>
    <mergeCell ref="I26:J26"/>
    <mergeCell ref="M26:N26"/>
    <mergeCell ref="Q26:R26"/>
    <mergeCell ref="U26:V26"/>
    <mergeCell ref="E25:G25"/>
    <mergeCell ref="I25:K25"/>
    <mergeCell ref="M25:O25"/>
    <mergeCell ref="Y26:Z26"/>
    <mergeCell ref="G23:H23"/>
    <mergeCell ref="K23:L23"/>
    <mergeCell ref="O23:P23"/>
    <mergeCell ref="S23:T23"/>
    <mergeCell ref="W23:X23"/>
    <mergeCell ref="Y23:Z23"/>
    <mergeCell ref="Q23:R23"/>
    <mergeCell ref="U23:V23"/>
    <mergeCell ref="Y24:Z24"/>
    <mergeCell ref="G21:H21"/>
    <mergeCell ref="K21:L21"/>
    <mergeCell ref="O21:P21"/>
    <mergeCell ref="S21:T21"/>
    <mergeCell ref="W21:X21"/>
    <mergeCell ref="Y21:Z21"/>
    <mergeCell ref="G22:H22"/>
    <mergeCell ref="K22:L22"/>
    <mergeCell ref="O22:P22"/>
    <mergeCell ref="S22:T22"/>
    <mergeCell ref="W22:X22"/>
    <mergeCell ref="Y22:Z22"/>
    <mergeCell ref="Q22:R22"/>
    <mergeCell ref="U22:V22"/>
    <mergeCell ref="G18:H18"/>
    <mergeCell ref="K18:L18"/>
    <mergeCell ref="O18:P18"/>
    <mergeCell ref="S18:T18"/>
    <mergeCell ref="W18:X18"/>
    <mergeCell ref="G19:H19"/>
    <mergeCell ref="K19:L19"/>
    <mergeCell ref="O19:P19"/>
    <mergeCell ref="S19:T19"/>
    <mergeCell ref="W19:X19"/>
    <mergeCell ref="G16:H16"/>
    <mergeCell ref="K16:L16"/>
    <mergeCell ref="O16:P16"/>
    <mergeCell ref="S16:T16"/>
    <mergeCell ref="W16:X16"/>
    <mergeCell ref="G17:H17"/>
    <mergeCell ref="K17:L17"/>
    <mergeCell ref="O17:P17"/>
    <mergeCell ref="S17:T17"/>
    <mergeCell ref="W17:X17"/>
    <mergeCell ref="Y13:Z13"/>
    <mergeCell ref="G14:H14"/>
    <mergeCell ref="K14:L14"/>
    <mergeCell ref="O14:P14"/>
    <mergeCell ref="S14:T14"/>
    <mergeCell ref="W14:X14"/>
    <mergeCell ref="G15:H15"/>
    <mergeCell ref="K15:L15"/>
    <mergeCell ref="O15:P15"/>
    <mergeCell ref="S15:T15"/>
    <mergeCell ref="W15:X15"/>
    <mergeCell ref="G12:H12"/>
    <mergeCell ref="K12:L12"/>
    <mergeCell ref="O12:P12"/>
    <mergeCell ref="S12:T12"/>
    <mergeCell ref="W12:X12"/>
    <mergeCell ref="B13:C13"/>
    <mergeCell ref="G13:H13"/>
    <mergeCell ref="K13:L13"/>
    <mergeCell ref="O13:P13"/>
    <mergeCell ref="S13:T13"/>
    <mergeCell ref="W13:X13"/>
    <mergeCell ref="G10:H10"/>
    <mergeCell ref="K10:L10"/>
    <mergeCell ref="O10:P10"/>
    <mergeCell ref="S10:T10"/>
    <mergeCell ref="W10:X10"/>
    <mergeCell ref="Y10:Z10"/>
    <mergeCell ref="G11:H11"/>
    <mergeCell ref="K11:L11"/>
    <mergeCell ref="O11:P11"/>
    <mergeCell ref="S11:T11"/>
    <mergeCell ref="W11:X11"/>
    <mergeCell ref="Y11:Z11"/>
    <mergeCell ref="Y7:Z7"/>
    <mergeCell ref="E8:F9"/>
    <mergeCell ref="G8:H8"/>
    <mergeCell ref="I8:J9"/>
    <mergeCell ref="K8:L8"/>
    <mergeCell ref="M8:M9"/>
    <mergeCell ref="O8:P8"/>
    <mergeCell ref="Q8:Q9"/>
    <mergeCell ref="S8:T8"/>
    <mergeCell ref="U8:U9"/>
    <mergeCell ref="W8:X8"/>
    <mergeCell ref="Y8:Z8"/>
    <mergeCell ref="G9:H9"/>
    <mergeCell ref="K9:L9"/>
    <mergeCell ref="O9:P9"/>
    <mergeCell ref="S9:T9"/>
    <mergeCell ref="W9:X9"/>
    <mergeCell ref="O5:Q5"/>
    <mergeCell ref="T5:W5"/>
    <mergeCell ref="A1:Y1"/>
    <mergeCell ref="E2:F2"/>
    <mergeCell ref="O3:Q3"/>
    <mergeCell ref="O4:Q4"/>
    <mergeCell ref="T4:W4"/>
  </mergeCells>
  <dataValidations count="8">
    <dataValidation type="whole" allowBlank="1" showInputMessage="1" showErrorMessage="1" sqref="F18 J18 R18 V15 N15 J15 N18 R15 V18 F15">
      <formula1>0</formula1>
      <formula2>29</formula2>
    </dataValidation>
    <dataValidation type="whole" allowBlank="1" showInputMessage="1" showErrorMessage="1" sqref="J17 N17 N14 F17 F14 J14 R17 R14 V17 V14">
      <formula1>0</formula1>
      <formula2>1000</formula2>
    </dataValidation>
    <dataValidation type="whole" allowBlank="1" showInputMessage="1" showErrorMessage="1" sqref="E14 I14 M14 Q14 U14 U17 Q17 M17 I17 E17">
      <formula1>-1000</formula1>
      <formula2>1000</formula2>
    </dataValidation>
    <dataValidation type="list" allowBlank="1" showInputMessage="1" showErrorMessage="1" sqref="G8:H8 K8:L8 O8:P8 S8:T8 W8:X8">
      <formula1>$E$62:$E$71</formula1>
    </dataValidation>
    <dataValidation type="list" allowBlank="1" showInputMessage="1" showErrorMessage="1" sqref="C24 C28:C32">
      <formula1>$E$57:$E$59</formula1>
    </dataValidation>
    <dataValidation type="list" allowBlank="1" showInputMessage="1" showErrorMessage="1" sqref="C36">
      <formula1>$E$57:$E$60</formula1>
    </dataValidation>
    <dataValidation type="list" allowBlank="1" showInputMessage="1" showErrorMessage="1" sqref="C37">
      <formula1>$E$57:$E$59</formula1>
    </dataValidation>
    <dataValidation type="list" allowBlank="1" showInputMessage="1" showErrorMessage="1" sqref="C35">
      <formula1>$E$57:$E$60</formula1>
    </dataValidation>
  </dataValidations>
  <printOptions/>
  <pageMargins left="0.25" right="0.25" top="0.75" bottom="0.75" header="0.3" footer="0.3"/>
  <pageSetup fitToHeight="0" fitToWidth="1" horizontalDpi="600" verticalDpi="600" orientation="landscape" paperSize="9" scale="60" r:id="rId5"/>
  <headerFooter>
    <oddHeader>&amp;R&amp;G</oddHeader>
  </headerFooter>
  <drawing r:id="rId3"/>
  <legacyDrawing r:id="rId2"/>
  <legacyDrawingHF r:id="rId4"/>
</worksheet>
</file>

<file path=xl/worksheets/sheet3.xml><?xml version="1.0" encoding="utf-8"?>
<worksheet xmlns="http://schemas.openxmlformats.org/spreadsheetml/2006/main" xmlns:r="http://schemas.openxmlformats.org/officeDocument/2006/relationships">
  <sheetPr codeName="Tabelle8">
    <pageSetUpPr fitToPage="1"/>
  </sheetPr>
  <dimension ref="A1:Z77"/>
  <sheetViews>
    <sheetView showGridLines="0" zoomScalePageLayoutView="0" workbookViewId="0" topLeftCell="B1">
      <selection activeCell="E15" sqref="E15"/>
    </sheetView>
  </sheetViews>
  <sheetFormatPr defaultColWidth="9.140625" defaultRowHeight="12.75"/>
  <cols>
    <col min="1" max="1" width="7.57421875" style="0" customWidth="1"/>
    <col min="2" max="2" width="25.8515625" style="0" customWidth="1"/>
    <col min="3" max="3" width="14.28125" style="0" customWidth="1"/>
    <col min="4" max="4" width="14.57421875" style="0" customWidth="1"/>
    <col min="5" max="5" width="12.140625" style="0" customWidth="1"/>
    <col min="6" max="6" width="2.00390625" style="0" customWidth="1"/>
    <col min="7" max="7" width="7.140625" style="0" customWidth="1"/>
    <col min="8" max="8" width="12.00390625" style="0" customWidth="1"/>
    <col min="9" max="9" width="12.140625" style="0" customWidth="1"/>
    <col min="10" max="10" width="2.00390625" style="0" customWidth="1"/>
    <col min="11" max="11" width="7.140625" style="0" customWidth="1"/>
    <col min="12" max="12" width="12.00390625" style="0" customWidth="1"/>
    <col min="13" max="13" width="12.140625" style="0" customWidth="1"/>
    <col min="14" max="14" width="2.00390625" style="0" customWidth="1"/>
    <col min="15" max="15" width="7.140625" style="0" customWidth="1"/>
    <col min="16" max="16" width="12.00390625" style="0" customWidth="1"/>
    <col min="17" max="17" width="12.140625" style="0" customWidth="1"/>
    <col min="18" max="18" width="2.00390625" style="0" customWidth="1"/>
    <col min="19" max="19" width="7.140625" style="0" customWidth="1"/>
    <col min="20" max="20" width="12.00390625" style="0" customWidth="1"/>
    <col min="21" max="21" width="12.140625" style="0" customWidth="1"/>
    <col min="22" max="22" width="2.00390625" style="0" customWidth="1"/>
    <col min="23" max="23" width="7.140625" style="0" customWidth="1"/>
    <col min="24" max="24" width="12.00390625" style="0" customWidth="1"/>
    <col min="25" max="25" width="2.28125" style="0" customWidth="1"/>
    <col min="26" max="26" width="13.140625" style="0" customWidth="1"/>
  </cols>
  <sheetData>
    <row r="1" spans="1:26" ht="33.75" thickBot="1">
      <c r="A1" s="449" t="s">
        <v>87</v>
      </c>
      <c r="B1" s="449"/>
      <c r="C1" s="449"/>
      <c r="D1" s="449"/>
      <c r="E1" s="449"/>
      <c r="F1" s="449"/>
      <c r="G1" s="449"/>
      <c r="H1" s="449"/>
      <c r="I1" s="449"/>
      <c r="J1" s="449"/>
      <c r="K1" s="449"/>
      <c r="L1" s="449"/>
      <c r="M1" s="449"/>
      <c r="N1" s="449"/>
      <c r="O1" s="449"/>
      <c r="P1" s="449"/>
      <c r="Q1" s="449"/>
      <c r="R1" s="449"/>
      <c r="S1" s="449"/>
      <c r="T1" s="449"/>
      <c r="U1" s="449"/>
      <c r="V1" s="449"/>
      <c r="W1" s="449"/>
      <c r="X1" s="449"/>
      <c r="Y1" s="449"/>
      <c r="Z1" s="33"/>
    </row>
    <row r="2" spans="1:26" s="1" customFormat="1" ht="48">
      <c r="A2" s="191"/>
      <c r="B2" s="192" t="s">
        <v>14</v>
      </c>
      <c r="C2" s="193"/>
      <c r="D2" s="193"/>
      <c r="E2" s="385" t="s">
        <v>15</v>
      </c>
      <c r="F2" s="386"/>
      <c r="G2" s="12"/>
      <c r="H2" s="10"/>
      <c r="I2" s="194" t="s">
        <v>16</v>
      </c>
      <c r="J2" s="24"/>
      <c r="K2" s="24"/>
      <c r="L2" s="24"/>
      <c r="M2" s="25"/>
      <c r="N2" s="23"/>
      <c r="O2" s="121" t="s">
        <v>143</v>
      </c>
      <c r="P2" s="118"/>
      <c r="Q2" s="119"/>
      <c r="R2" s="120"/>
      <c r="S2" s="195"/>
      <c r="T2" s="121" t="s">
        <v>144</v>
      </c>
      <c r="U2" s="118"/>
      <c r="V2" s="118"/>
      <c r="W2" s="11"/>
      <c r="X2" s="193"/>
      <c r="Y2" s="193"/>
      <c r="Z2" s="196"/>
    </row>
    <row r="3" spans="1:26" s="1" customFormat="1" ht="14.25" customHeight="1">
      <c r="A3" s="197"/>
      <c r="B3" s="200" t="s">
        <v>0</v>
      </c>
      <c r="C3" s="198"/>
      <c r="D3" s="198"/>
      <c r="E3" s="338" t="str">
        <f>'Pricesheet 1'!D3</f>
        <v>Company name</v>
      </c>
      <c r="F3" s="339"/>
      <c r="G3" s="339"/>
      <c r="H3" s="345"/>
      <c r="I3" s="6"/>
      <c r="J3" s="29"/>
      <c r="K3" s="6"/>
      <c r="L3" s="6"/>
      <c r="M3" s="6"/>
      <c r="N3" s="115"/>
      <c r="O3" s="455">
        <f>'Pricesheet 1'!N3</f>
        <v>0</v>
      </c>
      <c r="P3" s="455"/>
      <c r="Q3" s="455"/>
      <c r="R3" s="111"/>
      <c r="S3" s="115"/>
      <c r="T3" s="26"/>
      <c r="U3" s="26"/>
      <c r="V3" s="26"/>
      <c r="W3" s="5"/>
      <c r="X3" s="198"/>
      <c r="Y3" s="198"/>
      <c r="Z3" s="199"/>
    </row>
    <row r="4" spans="1:26" s="1" customFormat="1" ht="12.75" customHeight="1">
      <c r="A4" s="197"/>
      <c r="B4" s="200" t="s">
        <v>1</v>
      </c>
      <c r="C4" s="198"/>
      <c r="D4" s="198"/>
      <c r="E4" s="338" t="str">
        <f>'Pricesheet 1'!D4</f>
        <v>Address</v>
      </c>
      <c r="F4" s="339"/>
      <c r="G4" s="327"/>
      <c r="H4" s="328"/>
      <c r="I4" s="114" t="s">
        <v>32</v>
      </c>
      <c r="J4" s="26" t="s">
        <v>33</v>
      </c>
      <c r="K4" s="6"/>
      <c r="L4" s="114" t="s">
        <v>142</v>
      </c>
      <c r="M4" s="6"/>
      <c r="N4" s="116"/>
      <c r="O4" s="455">
        <f>'Pricesheet 1'!N4</f>
        <v>0</v>
      </c>
      <c r="P4" s="455"/>
      <c r="Q4" s="455"/>
      <c r="R4" s="111"/>
      <c r="S4" s="113" t="s">
        <v>145</v>
      </c>
      <c r="T4" s="455">
        <f>'Pricesheet 1'!S4</f>
        <v>0</v>
      </c>
      <c r="U4" s="455"/>
      <c r="V4" s="455"/>
      <c r="W4" s="456"/>
      <c r="X4" s="198"/>
      <c r="Y4" s="198"/>
      <c r="Z4" s="199"/>
    </row>
    <row r="5" spans="1:26" s="203" customFormat="1" ht="12.75" customHeight="1">
      <c r="A5" s="201"/>
      <c r="B5" s="200"/>
      <c r="C5" s="200"/>
      <c r="D5" s="200"/>
      <c r="E5" s="337" t="str">
        <f>'Pricesheet 1'!D5</f>
        <v>Location, post code</v>
      </c>
      <c r="F5" s="329"/>
      <c r="G5" s="329"/>
      <c r="H5" s="330"/>
      <c r="I5" s="332">
        <f>'Pricesheet 1'!H5</f>
        <v>0</v>
      </c>
      <c r="J5" s="210">
        <v>3</v>
      </c>
      <c r="K5" s="209"/>
      <c r="L5" s="333">
        <f>'Pricesheet 1'!K5</f>
        <v>0</v>
      </c>
      <c r="M5" s="26"/>
      <c r="N5" s="112"/>
      <c r="O5" s="455">
        <f>'Pricesheet 1'!N5</f>
        <v>0</v>
      </c>
      <c r="P5" s="455"/>
      <c r="Q5" s="455"/>
      <c r="R5" s="111"/>
      <c r="S5" s="113" t="s">
        <v>146</v>
      </c>
      <c r="T5" s="455">
        <f>'Pricesheet 1'!S5</f>
        <v>81237056</v>
      </c>
      <c r="U5" s="455"/>
      <c r="V5" s="455"/>
      <c r="W5" s="456"/>
      <c r="X5" s="200"/>
      <c r="Y5" s="200"/>
      <c r="Z5" s="202"/>
    </row>
    <row r="6" spans="1:26" s="1" customFormat="1" ht="12.75" thickBot="1">
      <c r="A6" s="204"/>
      <c r="B6" s="205"/>
      <c r="C6" s="206"/>
      <c r="D6" s="206"/>
      <c r="E6" s="346" t="str">
        <f>'Pricesheet 1'!D6</f>
        <v>Country</v>
      </c>
      <c r="F6" s="347"/>
      <c r="G6" s="331"/>
      <c r="H6" s="328"/>
      <c r="I6" s="6"/>
      <c r="J6" s="29"/>
      <c r="K6" s="6"/>
      <c r="L6" s="6"/>
      <c r="M6" s="6"/>
      <c r="N6" s="7"/>
      <c r="O6" s="3"/>
      <c r="P6" s="3"/>
      <c r="Q6" s="3"/>
      <c r="R6" s="4"/>
      <c r="S6" s="7"/>
      <c r="T6" s="3"/>
      <c r="U6" s="3"/>
      <c r="V6" s="3"/>
      <c r="W6" s="9"/>
      <c r="X6" s="207"/>
      <c r="Y6" s="207"/>
      <c r="Z6" s="208"/>
    </row>
    <row r="7" spans="1:26" ht="12.75">
      <c r="A7" s="39"/>
      <c r="B7" s="38"/>
      <c r="C7" s="38"/>
      <c r="D7" s="38"/>
      <c r="E7" s="40"/>
      <c r="F7" s="41"/>
      <c r="G7" s="143" t="s">
        <v>95</v>
      </c>
      <c r="H7" s="42"/>
      <c r="I7" s="40"/>
      <c r="J7" s="41"/>
      <c r="K7" s="144" t="s">
        <v>96</v>
      </c>
      <c r="L7" s="42"/>
      <c r="M7" s="40"/>
      <c r="N7" s="41"/>
      <c r="O7" s="144" t="s">
        <v>97</v>
      </c>
      <c r="P7" s="42"/>
      <c r="Q7" s="40"/>
      <c r="R7" s="41"/>
      <c r="S7" s="144" t="s">
        <v>98</v>
      </c>
      <c r="T7" s="42"/>
      <c r="U7" s="40"/>
      <c r="V7" s="41"/>
      <c r="W7" s="144" t="s">
        <v>99</v>
      </c>
      <c r="X7" s="42"/>
      <c r="Y7" s="450" t="s">
        <v>31</v>
      </c>
      <c r="Z7" s="451"/>
    </row>
    <row r="8" spans="1:26" ht="12.75">
      <c r="A8" s="106"/>
      <c r="B8" s="107"/>
      <c r="C8" s="38"/>
      <c r="D8" s="38"/>
      <c r="E8" s="457" t="s">
        <v>24</v>
      </c>
      <c r="F8" s="452"/>
      <c r="G8" s="442" t="s">
        <v>34</v>
      </c>
      <c r="H8" s="443"/>
      <c r="I8" s="457" t="s">
        <v>24</v>
      </c>
      <c r="J8" s="452"/>
      <c r="K8" s="442" t="s">
        <v>34</v>
      </c>
      <c r="L8" s="443"/>
      <c r="M8" s="457" t="s">
        <v>24</v>
      </c>
      <c r="N8" s="227"/>
      <c r="O8" s="442" t="s">
        <v>34</v>
      </c>
      <c r="P8" s="443"/>
      <c r="Q8" s="457" t="s">
        <v>24</v>
      </c>
      <c r="R8" s="227"/>
      <c r="S8" s="442" t="s">
        <v>34</v>
      </c>
      <c r="T8" s="443"/>
      <c r="U8" s="457" t="s">
        <v>24</v>
      </c>
      <c r="V8" s="227"/>
      <c r="W8" s="442" t="s">
        <v>34</v>
      </c>
      <c r="X8" s="443"/>
      <c r="Y8" s="372"/>
      <c r="Z8" s="373"/>
    </row>
    <row r="9" spans="1:26" ht="12.75">
      <c r="A9" s="106"/>
      <c r="B9" s="108"/>
      <c r="C9" s="38"/>
      <c r="D9" s="38"/>
      <c r="E9" s="445"/>
      <c r="F9" s="453"/>
      <c r="G9" s="446"/>
      <c r="H9" s="447"/>
      <c r="I9" s="445"/>
      <c r="J9" s="453"/>
      <c r="K9" s="446"/>
      <c r="L9" s="447"/>
      <c r="M9" s="445"/>
      <c r="N9" s="228"/>
      <c r="O9" s="446"/>
      <c r="P9" s="447"/>
      <c r="Q9" s="445"/>
      <c r="R9" s="228"/>
      <c r="S9" s="446"/>
      <c r="T9" s="447"/>
      <c r="U9" s="445"/>
      <c r="V9" s="228"/>
      <c r="W9" s="446"/>
      <c r="X9" s="447"/>
      <c r="Y9" s="230"/>
      <c r="Z9" s="231"/>
    </row>
    <row r="10" spans="1:26" ht="12.75">
      <c r="A10" s="106"/>
      <c r="B10" s="109"/>
      <c r="C10" s="38"/>
      <c r="D10" s="38"/>
      <c r="E10" s="315" t="s">
        <v>135</v>
      </c>
      <c r="F10" s="47"/>
      <c r="G10" s="426"/>
      <c r="H10" s="427"/>
      <c r="I10" s="315" t="s">
        <v>135</v>
      </c>
      <c r="J10" s="47"/>
      <c r="K10" s="429"/>
      <c r="L10" s="427"/>
      <c r="M10" s="315" t="s">
        <v>135</v>
      </c>
      <c r="N10" s="47"/>
      <c r="O10" s="429"/>
      <c r="P10" s="427"/>
      <c r="Q10" s="315" t="s">
        <v>135</v>
      </c>
      <c r="R10" s="47"/>
      <c r="S10" s="429"/>
      <c r="T10" s="427"/>
      <c r="U10" s="315" t="s">
        <v>135</v>
      </c>
      <c r="V10" s="47"/>
      <c r="W10" s="429"/>
      <c r="X10" s="427"/>
      <c r="Y10" s="370"/>
      <c r="Z10" s="371"/>
    </row>
    <row r="11" spans="1:26" ht="12.75">
      <c r="A11" s="106"/>
      <c r="B11" s="110"/>
      <c r="C11" s="38"/>
      <c r="D11" s="38"/>
      <c r="E11" s="285" t="s">
        <v>147</v>
      </c>
      <c r="F11" s="48"/>
      <c r="G11" s="433"/>
      <c r="H11" s="427"/>
      <c r="I11" s="285" t="s">
        <v>147</v>
      </c>
      <c r="J11" s="48"/>
      <c r="K11" s="435"/>
      <c r="L11" s="427"/>
      <c r="M11" s="285" t="s">
        <v>147</v>
      </c>
      <c r="N11" s="48"/>
      <c r="O11" s="435"/>
      <c r="P11" s="427"/>
      <c r="Q11" s="285" t="s">
        <v>147</v>
      </c>
      <c r="R11" s="48"/>
      <c r="S11" s="435"/>
      <c r="T11" s="427"/>
      <c r="U11" s="285" t="s">
        <v>147</v>
      </c>
      <c r="V11" s="48"/>
      <c r="W11" s="435"/>
      <c r="X11" s="427"/>
      <c r="Y11" s="370"/>
      <c r="Z11" s="371"/>
    </row>
    <row r="12" spans="1:26" ht="13.5" thickBot="1">
      <c r="A12" s="49"/>
      <c r="B12" s="38"/>
      <c r="C12" s="38"/>
      <c r="D12" s="38"/>
      <c r="E12" s="50" t="s">
        <v>25</v>
      </c>
      <c r="F12" s="51"/>
      <c r="G12" s="420"/>
      <c r="H12" s="421"/>
      <c r="I12" s="50" t="s">
        <v>25</v>
      </c>
      <c r="J12" s="51"/>
      <c r="K12" s="420"/>
      <c r="L12" s="421"/>
      <c r="M12" s="50" t="s">
        <v>25</v>
      </c>
      <c r="N12" s="51"/>
      <c r="O12" s="420"/>
      <c r="P12" s="421"/>
      <c r="Q12" s="50" t="s">
        <v>25</v>
      </c>
      <c r="R12" s="51"/>
      <c r="S12" s="420"/>
      <c r="T12" s="421"/>
      <c r="U12" s="50" t="s">
        <v>25</v>
      </c>
      <c r="V12" s="51"/>
      <c r="W12" s="420"/>
      <c r="X12" s="421"/>
      <c r="Y12" s="52"/>
      <c r="Z12" s="53"/>
    </row>
    <row r="13" spans="1:26" ht="27" customHeight="1">
      <c r="A13" s="54"/>
      <c r="B13" s="431"/>
      <c r="C13" s="458"/>
      <c r="D13" s="229"/>
      <c r="E13" s="55"/>
      <c r="F13" s="56"/>
      <c r="G13" s="424" t="str">
        <f>IF($B$14="offer based on expert months","Assignment, months","Assignment, days")</f>
        <v>Assignment, days</v>
      </c>
      <c r="H13" s="425"/>
      <c r="I13" s="55"/>
      <c r="J13" s="56"/>
      <c r="K13" s="424" t="str">
        <f>IF($B$14="offer based on expert months","Assignment, months","Assignment, days")</f>
        <v>Assignment, days</v>
      </c>
      <c r="L13" s="425"/>
      <c r="M13" s="55"/>
      <c r="N13" s="56"/>
      <c r="O13" s="424" t="str">
        <f>IF($B$14="offer based on expert months","Assignment, months","Assignment, days")</f>
        <v>Assignment, days</v>
      </c>
      <c r="P13" s="425"/>
      <c r="Q13" s="55"/>
      <c r="R13" s="56"/>
      <c r="S13" s="424" t="str">
        <f>IF($B$14="offer based on expert months","Assignment, months","Assignment, days")</f>
        <v>Assignment, days</v>
      </c>
      <c r="T13" s="425"/>
      <c r="U13" s="55"/>
      <c r="V13" s="56"/>
      <c r="W13" s="424" t="str">
        <f>IF($B$14="offer based on expert months","Assignment, months","Assignment, days")</f>
        <v>Assignment, days</v>
      </c>
      <c r="X13" s="425"/>
      <c r="Y13" s="358"/>
      <c r="Z13" s="359"/>
    </row>
    <row r="14" spans="1:26" ht="12.75">
      <c r="A14" s="57"/>
      <c r="B14" s="336" t="str">
        <f>IF('Pricesheet 1'!B14="Months","offer based on expert months","offer based on expert days")</f>
        <v>offer based on expert days</v>
      </c>
      <c r="C14" s="38"/>
      <c r="D14" s="38"/>
      <c r="E14" s="59"/>
      <c r="F14" s="60"/>
      <c r="G14" s="417" t="str">
        <f>IF('Pricesheet 1'!B14="Months","Home country (months)"," ")</f>
        <v> </v>
      </c>
      <c r="H14" s="419"/>
      <c r="I14" s="59"/>
      <c r="J14" s="60"/>
      <c r="K14" s="417" t="str">
        <f>IF('Pricesheet 1'!B14="Months","Home country (months)"," ")</f>
        <v> </v>
      </c>
      <c r="L14" s="419"/>
      <c r="M14" s="59"/>
      <c r="N14" s="60"/>
      <c r="O14" s="417" t="str">
        <f>IF('Pricesheet 1'!B14="Months","Home country (months)"," ")</f>
        <v> </v>
      </c>
      <c r="P14" s="419"/>
      <c r="Q14" s="59"/>
      <c r="R14" s="60"/>
      <c r="S14" s="417" t="str">
        <f>IF('Pricesheet 1'!B14="Months","Home country (months)"," ")</f>
        <v> </v>
      </c>
      <c r="T14" s="419"/>
      <c r="U14" s="59"/>
      <c r="V14" s="60"/>
      <c r="W14" s="417" t="str">
        <f>IF('Pricesheet 1'!B14="Months","Home country (months)"," ")</f>
        <v> </v>
      </c>
      <c r="X14" s="419"/>
      <c r="Y14" s="61"/>
      <c r="Z14" s="62"/>
    </row>
    <row r="15" spans="1:26" ht="12.75">
      <c r="A15" s="39"/>
      <c r="B15" s="58"/>
      <c r="C15" s="38"/>
      <c r="D15" s="38"/>
      <c r="E15" s="59"/>
      <c r="F15" s="60"/>
      <c r="G15" s="417" t="s">
        <v>53</v>
      </c>
      <c r="H15" s="419"/>
      <c r="I15" s="59"/>
      <c r="J15" s="60"/>
      <c r="K15" s="417" t="s">
        <v>53</v>
      </c>
      <c r="L15" s="419"/>
      <c r="M15" s="59"/>
      <c r="N15" s="60"/>
      <c r="O15" s="417" t="s">
        <v>53</v>
      </c>
      <c r="P15" s="419"/>
      <c r="Q15" s="59"/>
      <c r="R15" s="60"/>
      <c r="S15" s="417" t="s">
        <v>53</v>
      </c>
      <c r="T15" s="419"/>
      <c r="U15" s="59"/>
      <c r="V15" s="60"/>
      <c r="W15" s="417" t="s">
        <v>53</v>
      </c>
      <c r="X15" s="419"/>
      <c r="Y15" s="61"/>
      <c r="Z15" s="62"/>
    </row>
    <row r="16" spans="1:26" ht="12.75">
      <c r="A16" s="63"/>
      <c r="B16" s="58"/>
      <c r="C16" s="38"/>
      <c r="D16" s="38"/>
      <c r="E16" s="64">
        <f>IF(B14="offer based on expert months",E14+ROUND(E15/30,3),ROUND((E14*30),3)+E15)</f>
        <v>0</v>
      </c>
      <c r="F16" s="65"/>
      <c r="G16" s="412" t="s">
        <v>54</v>
      </c>
      <c r="H16" s="414"/>
      <c r="I16" s="64">
        <f>IF(B14="offer based on expert months",I14+ROUND(I15/30,3),ROUND((I14*30),3)+I15)</f>
        <v>0</v>
      </c>
      <c r="J16" s="65"/>
      <c r="K16" s="412" t="s">
        <v>54</v>
      </c>
      <c r="L16" s="414"/>
      <c r="M16" s="64">
        <f>IF(B14="offer based on expert months",M14+ROUND(M15/30,3),ROUND((M14*30),3)+M15)</f>
        <v>0</v>
      </c>
      <c r="N16" s="65"/>
      <c r="O16" s="412" t="s">
        <v>54</v>
      </c>
      <c r="P16" s="414"/>
      <c r="Q16" s="64">
        <f>IF(B14="offer based on expert months",Q14+ROUND(Q15/30,3),ROUND((Q14*30),3)+Q15)</f>
        <v>0</v>
      </c>
      <c r="R16" s="65"/>
      <c r="S16" s="412" t="s">
        <v>54</v>
      </c>
      <c r="T16" s="414"/>
      <c r="U16" s="64">
        <f>IF(B14="offer based on expert months",U14+ROUND(U15/30,3),ROUND((U14*30),3)+U15)</f>
        <v>0</v>
      </c>
      <c r="V16" s="65"/>
      <c r="W16" s="412" t="s">
        <v>54</v>
      </c>
      <c r="X16" s="414"/>
      <c r="Y16" s="61"/>
      <c r="Z16" s="62"/>
    </row>
    <row r="17" spans="1:26" ht="12.75">
      <c r="A17" s="63"/>
      <c r="B17" s="58"/>
      <c r="C17" s="38"/>
      <c r="D17" s="38"/>
      <c r="E17" s="59"/>
      <c r="F17" s="60"/>
      <c r="G17" s="417" t="str">
        <f>IF('Pricesheet 1'!B14="Months","Abroad (months)"," ")</f>
        <v> </v>
      </c>
      <c r="H17" s="419"/>
      <c r="I17" s="59"/>
      <c r="J17" s="60"/>
      <c r="K17" s="417" t="str">
        <f>IF('Pricesheet 1'!B14="Months","Abroad (months)"," ")</f>
        <v> </v>
      </c>
      <c r="L17" s="419"/>
      <c r="M17" s="59"/>
      <c r="N17" s="60"/>
      <c r="O17" s="417" t="str">
        <f>IF('Pricesheet 1'!B14="Months","Abroad (months)"," ")</f>
        <v> </v>
      </c>
      <c r="P17" s="419"/>
      <c r="Q17" s="59"/>
      <c r="R17" s="60"/>
      <c r="S17" s="417" t="str">
        <f>IF('Pricesheet 1'!B14="Months","Abroad (months)"," ")</f>
        <v> </v>
      </c>
      <c r="T17" s="419"/>
      <c r="U17" s="59"/>
      <c r="V17" s="60"/>
      <c r="W17" s="417" t="str">
        <f>IF('Pricesheet 1'!B14="Months","Abroad (months)"," ")</f>
        <v> </v>
      </c>
      <c r="X17" s="419"/>
      <c r="Y17" s="61"/>
      <c r="Z17" s="62"/>
    </row>
    <row r="18" spans="1:26" ht="12.75">
      <c r="A18" s="63"/>
      <c r="B18" s="58"/>
      <c r="C18" s="38"/>
      <c r="D18" s="38"/>
      <c r="E18" s="59"/>
      <c r="F18" s="60"/>
      <c r="G18" s="417" t="s">
        <v>55</v>
      </c>
      <c r="H18" s="419"/>
      <c r="I18" s="59"/>
      <c r="J18" s="60"/>
      <c r="K18" s="417" t="s">
        <v>55</v>
      </c>
      <c r="L18" s="419"/>
      <c r="M18" s="59"/>
      <c r="N18" s="60"/>
      <c r="O18" s="417" t="s">
        <v>55</v>
      </c>
      <c r="P18" s="419"/>
      <c r="Q18" s="59"/>
      <c r="R18" s="60"/>
      <c r="S18" s="417" t="s">
        <v>55</v>
      </c>
      <c r="T18" s="419"/>
      <c r="U18" s="59"/>
      <c r="V18" s="60"/>
      <c r="W18" s="417" t="s">
        <v>55</v>
      </c>
      <c r="X18" s="419"/>
      <c r="Y18" s="61"/>
      <c r="Z18" s="62"/>
    </row>
    <row r="19" spans="1:26" ht="12.75">
      <c r="A19" s="288" t="s">
        <v>43</v>
      </c>
      <c r="B19" s="58"/>
      <c r="C19" s="38"/>
      <c r="D19" s="38"/>
      <c r="E19" s="64">
        <f>IF($B$14="offer based on expert months",E17+ROUND(E18/30,3),ROUND(E17*30,3)+E18)</f>
        <v>0</v>
      </c>
      <c r="F19" s="65"/>
      <c r="G19" s="412" t="s">
        <v>56</v>
      </c>
      <c r="H19" s="414"/>
      <c r="I19" s="64">
        <f>IF($B$14="offer based on expert months",I17+ROUND(I18/30,3),ROUND(I17*30,3)+I18)</f>
        <v>0</v>
      </c>
      <c r="J19" s="65"/>
      <c r="K19" s="412" t="s">
        <v>56</v>
      </c>
      <c r="L19" s="414"/>
      <c r="M19" s="64">
        <f>IF($B$14="offer based on expert months",M17+ROUND(M18/30,3),ROUND(M17*30,3)+M18)</f>
        <v>0</v>
      </c>
      <c r="N19" s="65"/>
      <c r="O19" s="412" t="s">
        <v>56</v>
      </c>
      <c r="P19" s="414"/>
      <c r="Q19" s="64">
        <f>IF($B$14="offer based on expert months",Q17+ROUND(Q18/30,3),ROUND(Q17*30,3)+Q18)</f>
        <v>0</v>
      </c>
      <c r="R19" s="65"/>
      <c r="S19" s="412" t="s">
        <v>56</v>
      </c>
      <c r="T19" s="414"/>
      <c r="U19" s="64">
        <f>IF($B$14="offer based on expert months",U17+ROUND(U18/30,3),ROUND(U17*30,3)+U18)</f>
        <v>0</v>
      </c>
      <c r="V19" s="65"/>
      <c r="W19" s="412" t="s">
        <v>56</v>
      </c>
      <c r="X19" s="414"/>
      <c r="Y19" s="61"/>
      <c r="Z19" s="62"/>
    </row>
    <row r="20" spans="1:26" ht="13.5" thickBot="1">
      <c r="A20" s="289" t="s">
        <v>44</v>
      </c>
      <c r="B20" s="58"/>
      <c r="C20" s="37"/>
      <c r="D20" s="37"/>
      <c r="E20" s="66"/>
      <c r="F20" s="67"/>
      <c r="G20" s="68"/>
      <c r="H20" s="69"/>
      <c r="I20" s="66"/>
      <c r="J20" s="67"/>
      <c r="K20" s="68"/>
      <c r="L20" s="69"/>
      <c r="M20" s="66"/>
      <c r="N20" s="67"/>
      <c r="O20" s="68"/>
      <c r="P20" s="69"/>
      <c r="Q20" s="66"/>
      <c r="R20" s="67"/>
      <c r="S20" s="68"/>
      <c r="T20" s="69"/>
      <c r="U20" s="66"/>
      <c r="V20" s="67"/>
      <c r="W20" s="68"/>
      <c r="X20" s="69"/>
      <c r="Y20" s="70"/>
      <c r="Z20" s="71"/>
    </row>
    <row r="21" spans="1:26" ht="36">
      <c r="A21" s="290" t="s">
        <v>45</v>
      </c>
      <c r="B21" s="304" t="s">
        <v>42</v>
      </c>
      <c r="C21" s="305" t="s">
        <v>46</v>
      </c>
      <c r="D21" s="145" t="s">
        <v>137</v>
      </c>
      <c r="E21" s="314" t="str">
        <f>IF($B$14="offer based on expert months","EUR month","EUR day")</f>
        <v>EUR day</v>
      </c>
      <c r="F21" s="72"/>
      <c r="G21" s="415" t="s">
        <v>57</v>
      </c>
      <c r="H21" s="416"/>
      <c r="I21" s="314" t="str">
        <f>IF($B$14="offer based on expert months","EUR month","EUR day")</f>
        <v>EUR day</v>
      </c>
      <c r="J21" s="72"/>
      <c r="K21" s="463" t="s">
        <v>57</v>
      </c>
      <c r="L21" s="416"/>
      <c r="M21" s="314" t="str">
        <f>IF($B$14="offer based on expert months","EUR month","EUR day")</f>
        <v>EUR day</v>
      </c>
      <c r="N21" s="72"/>
      <c r="O21" s="463" t="s">
        <v>57</v>
      </c>
      <c r="P21" s="416"/>
      <c r="Q21" s="314" t="str">
        <f>IF($B$14="offer based on expert months","EUR month","EUR day")</f>
        <v>EUR day</v>
      </c>
      <c r="R21" s="72"/>
      <c r="S21" s="463" t="s">
        <v>57</v>
      </c>
      <c r="T21" s="416"/>
      <c r="U21" s="314" t="str">
        <f>IF($B$14="offer based on expert months","EUR month","EUR day")</f>
        <v>EUR day</v>
      </c>
      <c r="V21" s="72"/>
      <c r="W21" s="463" t="s">
        <v>57</v>
      </c>
      <c r="X21" s="416"/>
      <c r="Y21" s="464" t="s">
        <v>57</v>
      </c>
      <c r="Z21" s="377"/>
    </row>
    <row r="22" spans="1:26" ht="12.75">
      <c r="A22" s="153" t="s">
        <v>8</v>
      </c>
      <c r="B22" s="306" t="s">
        <v>47</v>
      </c>
      <c r="C22" s="312" t="s">
        <v>35</v>
      </c>
      <c r="D22" s="146">
        <f>'Pricesheet 1'!X22+'Pricesheet 2'!Y22-'Pricesheet 2'!D22</f>
        <v>0</v>
      </c>
      <c r="E22" s="404"/>
      <c r="F22" s="405"/>
      <c r="G22" s="408">
        <f>E22*E16+E22*E19</f>
        <v>0</v>
      </c>
      <c r="H22" s="353"/>
      <c r="I22" s="404"/>
      <c r="J22" s="405"/>
      <c r="K22" s="408">
        <f>I22*I16+I22*I19</f>
        <v>0</v>
      </c>
      <c r="L22" s="353"/>
      <c r="M22" s="404"/>
      <c r="N22" s="405"/>
      <c r="O22" s="408">
        <f>M22*M16+M22*M19</f>
        <v>0</v>
      </c>
      <c r="P22" s="353"/>
      <c r="Q22" s="404"/>
      <c r="R22" s="405"/>
      <c r="S22" s="408">
        <f>Q22*Q16+Q22*Q19</f>
        <v>0</v>
      </c>
      <c r="T22" s="353"/>
      <c r="U22" s="404"/>
      <c r="V22" s="405"/>
      <c r="W22" s="408">
        <f>U22*U16+U22*U19</f>
        <v>0</v>
      </c>
      <c r="X22" s="353"/>
      <c r="Y22" s="352">
        <f>D22+G22+K22+O22+S22+W22</f>
        <v>0</v>
      </c>
      <c r="Z22" s="353"/>
    </row>
    <row r="23" spans="1:26" ht="12.75">
      <c r="A23" s="153" t="s">
        <v>9</v>
      </c>
      <c r="B23" s="306" t="s">
        <v>48</v>
      </c>
      <c r="C23" s="313" t="s">
        <v>35</v>
      </c>
      <c r="D23" s="146">
        <f>'Pricesheet 1'!X23+'Pricesheet 2'!Y23-'Pricesheet 2'!D23</f>
        <v>0</v>
      </c>
      <c r="E23" s="404"/>
      <c r="F23" s="405"/>
      <c r="G23" s="408">
        <f>E23*E19</f>
        <v>0</v>
      </c>
      <c r="H23" s="409"/>
      <c r="I23" s="404"/>
      <c r="J23" s="405"/>
      <c r="K23" s="408">
        <f>I23*I19</f>
        <v>0</v>
      </c>
      <c r="L23" s="409"/>
      <c r="M23" s="404"/>
      <c r="N23" s="405"/>
      <c r="O23" s="408">
        <f>M23*M19</f>
        <v>0</v>
      </c>
      <c r="P23" s="409"/>
      <c r="Q23" s="404"/>
      <c r="R23" s="405"/>
      <c r="S23" s="408">
        <f>Q23*Q19</f>
        <v>0</v>
      </c>
      <c r="T23" s="409"/>
      <c r="U23" s="404"/>
      <c r="V23" s="405"/>
      <c r="W23" s="408">
        <f>U23*U19</f>
        <v>0</v>
      </c>
      <c r="X23" s="409"/>
      <c r="Y23" s="352">
        <f>D23+G23+K23+O23+S23+W23</f>
        <v>0</v>
      </c>
      <c r="Z23" s="353"/>
    </row>
    <row r="24" spans="1:26" ht="12.75">
      <c r="A24" s="153" t="s">
        <v>10</v>
      </c>
      <c r="B24" s="306" t="s">
        <v>149</v>
      </c>
      <c r="C24" s="334" t="s">
        <v>34</v>
      </c>
      <c r="D24" s="146">
        <f>'Pricesheet 1'!X24+'Pricesheet 2'!Y24-'Pricesheet 2'!D24</f>
        <v>0</v>
      </c>
      <c r="E24" s="404"/>
      <c r="F24" s="405"/>
      <c r="G24" s="73"/>
      <c r="H24" s="74">
        <f>IF(G24=0,E19*E24,E24*G24)</f>
        <v>0</v>
      </c>
      <c r="I24" s="404"/>
      <c r="J24" s="405"/>
      <c r="K24" s="73"/>
      <c r="L24" s="74">
        <f>IF(K24=0,I19*I24,I24*K24)</f>
        <v>0</v>
      </c>
      <c r="M24" s="404"/>
      <c r="N24" s="405"/>
      <c r="O24" s="73"/>
      <c r="P24" s="74">
        <f>IF(O24=0,M19*M24,M24*O24)</f>
        <v>0</v>
      </c>
      <c r="Q24" s="404"/>
      <c r="R24" s="405"/>
      <c r="S24" s="73"/>
      <c r="T24" s="74">
        <f>IF(S24=0,Q19*Q24,Q24*S24)</f>
        <v>0</v>
      </c>
      <c r="U24" s="404"/>
      <c r="V24" s="405"/>
      <c r="W24" s="73"/>
      <c r="X24" s="74">
        <f>IF(W24=0,U19*U24,U24*W24)</f>
        <v>0</v>
      </c>
      <c r="Y24" s="352">
        <f>H24+L24+P24+T24+X24+D24</f>
        <v>0</v>
      </c>
      <c r="Z24" s="353"/>
    </row>
    <row r="25" spans="1:26" ht="13.5" thickBot="1">
      <c r="A25" s="75" t="s">
        <v>49</v>
      </c>
      <c r="B25" s="155"/>
      <c r="C25" s="156"/>
      <c r="D25" s="147">
        <f>D24+D23+D22</f>
        <v>0</v>
      </c>
      <c r="E25" s="410"/>
      <c r="F25" s="411"/>
      <c r="G25" s="411"/>
      <c r="H25" s="78">
        <f>G22+G23+H24</f>
        <v>0</v>
      </c>
      <c r="I25" s="410"/>
      <c r="J25" s="411"/>
      <c r="K25" s="411"/>
      <c r="L25" s="78">
        <f>L24+K23+K22</f>
        <v>0</v>
      </c>
      <c r="M25" s="410"/>
      <c r="N25" s="411"/>
      <c r="O25" s="411"/>
      <c r="P25" s="78">
        <f>P24+O23+O22</f>
        <v>0</v>
      </c>
      <c r="Q25" s="410"/>
      <c r="R25" s="411"/>
      <c r="S25" s="411"/>
      <c r="T25" s="78">
        <f>T24+S23+S22</f>
        <v>0</v>
      </c>
      <c r="U25" s="410"/>
      <c r="V25" s="411"/>
      <c r="W25" s="411"/>
      <c r="X25" s="78">
        <f>X24+W23+W22</f>
        <v>0</v>
      </c>
      <c r="Y25" s="374">
        <f>SUM(Y22:Z24)</f>
        <v>0</v>
      </c>
      <c r="Z25" s="375"/>
    </row>
    <row r="26" spans="1:26" ht="12.75">
      <c r="A26" s="79" t="s">
        <v>11</v>
      </c>
      <c r="B26" s="307" t="s">
        <v>63</v>
      </c>
      <c r="C26" s="157"/>
      <c r="D26" s="148"/>
      <c r="E26" s="465" t="s">
        <v>58</v>
      </c>
      <c r="F26" s="403"/>
      <c r="G26" s="81"/>
      <c r="H26" s="295" t="s">
        <v>104</v>
      </c>
      <c r="I26" s="465" t="s">
        <v>58</v>
      </c>
      <c r="J26" s="403"/>
      <c r="K26" s="81"/>
      <c r="L26" s="295" t="s">
        <v>104</v>
      </c>
      <c r="M26" s="465" t="s">
        <v>58</v>
      </c>
      <c r="N26" s="403"/>
      <c r="O26" s="81"/>
      <c r="P26" s="295" t="s">
        <v>104</v>
      </c>
      <c r="Q26" s="465" t="s">
        <v>58</v>
      </c>
      <c r="R26" s="403"/>
      <c r="S26" s="81"/>
      <c r="T26" s="295" t="s">
        <v>104</v>
      </c>
      <c r="U26" s="465" t="s">
        <v>58</v>
      </c>
      <c r="V26" s="403"/>
      <c r="W26" s="81"/>
      <c r="X26" s="295" t="s">
        <v>104</v>
      </c>
      <c r="Y26" s="366"/>
      <c r="Z26" s="367"/>
    </row>
    <row r="27" spans="1:26" ht="12.75">
      <c r="A27" s="82"/>
      <c r="B27" s="158"/>
      <c r="C27" s="159"/>
      <c r="D27" s="149"/>
      <c r="E27" s="459" t="s">
        <v>59</v>
      </c>
      <c r="F27" s="407"/>
      <c r="G27" s="85" t="s">
        <v>60</v>
      </c>
      <c r="H27" s="86" t="s">
        <v>61</v>
      </c>
      <c r="I27" s="459" t="s">
        <v>59</v>
      </c>
      <c r="J27" s="407"/>
      <c r="K27" s="85" t="s">
        <v>60</v>
      </c>
      <c r="L27" s="86" t="s">
        <v>61</v>
      </c>
      <c r="M27" s="459" t="s">
        <v>59</v>
      </c>
      <c r="N27" s="407"/>
      <c r="O27" s="85" t="s">
        <v>60</v>
      </c>
      <c r="P27" s="86" t="s">
        <v>61</v>
      </c>
      <c r="Q27" s="459" t="s">
        <v>59</v>
      </c>
      <c r="R27" s="407"/>
      <c r="S27" s="85" t="s">
        <v>60</v>
      </c>
      <c r="T27" s="86" t="s">
        <v>61</v>
      </c>
      <c r="U27" s="459" t="s">
        <v>59</v>
      </c>
      <c r="V27" s="407"/>
      <c r="W27" s="85" t="s">
        <v>60</v>
      </c>
      <c r="X27" s="86" t="s">
        <v>61</v>
      </c>
      <c r="Y27" s="364"/>
      <c r="Z27" s="365"/>
    </row>
    <row r="28" spans="1:26" ht="12.75">
      <c r="A28" s="154"/>
      <c r="B28" s="308" t="s">
        <v>159</v>
      </c>
      <c r="C28" s="225" t="s">
        <v>35</v>
      </c>
      <c r="D28" s="146">
        <f>'Pricesheet 1'!X28+'Pricesheet 2'!Y28-'Pricesheet 2'!D28</f>
        <v>0</v>
      </c>
      <c r="E28" s="398"/>
      <c r="F28" s="399"/>
      <c r="G28" s="88"/>
      <c r="H28" s="89">
        <f>E28*G28</f>
        <v>0</v>
      </c>
      <c r="I28" s="398"/>
      <c r="J28" s="399"/>
      <c r="K28" s="88"/>
      <c r="L28" s="89">
        <f>I28*K28</f>
        <v>0</v>
      </c>
      <c r="M28" s="398"/>
      <c r="N28" s="399"/>
      <c r="O28" s="88"/>
      <c r="P28" s="89">
        <f>M28*O28</f>
        <v>0</v>
      </c>
      <c r="Q28" s="398"/>
      <c r="R28" s="399"/>
      <c r="S28" s="88"/>
      <c r="T28" s="89">
        <f>Q28*S28</f>
        <v>0</v>
      </c>
      <c r="U28" s="398"/>
      <c r="V28" s="399"/>
      <c r="W28" s="88"/>
      <c r="X28" s="89">
        <f>U28*W28</f>
        <v>0</v>
      </c>
      <c r="Y28" s="352">
        <f>SUM(H28+L28+P28+T28+X28+D28)</f>
        <v>0</v>
      </c>
      <c r="Z28" s="353"/>
    </row>
    <row r="29" spans="1:26" ht="12.75">
      <c r="A29" s="39"/>
      <c r="B29" s="309" t="s">
        <v>161</v>
      </c>
      <c r="C29" s="225" t="s">
        <v>35</v>
      </c>
      <c r="D29" s="146">
        <f>'Pricesheet 1'!X29+'Pricesheet 2'!Y29-'Pricesheet 2'!D29</f>
        <v>0</v>
      </c>
      <c r="E29" s="398"/>
      <c r="F29" s="399"/>
      <c r="G29" s="91"/>
      <c r="H29" s="89">
        <f>E29*G29</f>
        <v>0</v>
      </c>
      <c r="I29" s="398"/>
      <c r="J29" s="399"/>
      <c r="K29" s="91"/>
      <c r="L29" s="89">
        <f>I29*K29</f>
        <v>0</v>
      </c>
      <c r="M29" s="398"/>
      <c r="N29" s="399"/>
      <c r="O29" s="91"/>
      <c r="P29" s="89">
        <f>M29*O29</f>
        <v>0</v>
      </c>
      <c r="Q29" s="398"/>
      <c r="R29" s="399"/>
      <c r="S29" s="91"/>
      <c r="T29" s="89">
        <f>Q29*S29</f>
        <v>0</v>
      </c>
      <c r="U29" s="398"/>
      <c r="V29" s="399"/>
      <c r="W29" s="91"/>
      <c r="X29" s="89">
        <f>U29*W29</f>
        <v>0</v>
      </c>
      <c r="Y29" s="352">
        <f>SUM(H29+L29+P29+T29+X29+D29)</f>
        <v>0</v>
      </c>
      <c r="Z29" s="353"/>
    </row>
    <row r="30" spans="1:26" ht="12.75">
      <c r="A30" s="39"/>
      <c r="B30" s="309" t="s">
        <v>64</v>
      </c>
      <c r="C30" s="225" t="s">
        <v>35</v>
      </c>
      <c r="D30" s="146">
        <f>'Pricesheet 1'!X30+'Pricesheet 2'!Y30-'Pricesheet 2'!D30</f>
        <v>0</v>
      </c>
      <c r="E30" s="398"/>
      <c r="F30" s="399"/>
      <c r="G30" s="91"/>
      <c r="H30" s="89">
        <f>G30*E30</f>
        <v>0</v>
      </c>
      <c r="I30" s="398"/>
      <c r="J30" s="399"/>
      <c r="K30" s="91"/>
      <c r="L30" s="89">
        <f>K30*I30</f>
        <v>0</v>
      </c>
      <c r="M30" s="398"/>
      <c r="N30" s="399"/>
      <c r="O30" s="91"/>
      <c r="P30" s="89">
        <f>O30*M30</f>
        <v>0</v>
      </c>
      <c r="Q30" s="398"/>
      <c r="R30" s="399"/>
      <c r="S30" s="91"/>
      <c r="T30" s="89">
        <f>S30*Q30</f>
        <v>0</v>
      </c>
      <c r="U30" s="398"/>
      <c r="V30" s="399"/>
      <c r="W30" s="91"/>
      <c r="X30" s="89">
        <f>W30*U30</f>
        <v>0</v>
      </c>
      <c r="Y30" s="352">
        <f>SUM(H30+L30+P30+T30+X30+D30)</f>
        <v>0</v>
      </c>
      <c r="Z30" s="353"/>
    </row>
    <row r="31" spans="1:26" ht="12.75">
      <c r="A31" s="39"/>
      <c r="B31" s="309" t="s">
        <v>65</v>
      </c>
      <c r="C31" s="225" t="s">
        <v>35</v>
      </c>
      <c r="D31" s="146">
        <f>'Pricesheet 1'!X31+'Pricesheet 2'!Y31-'Pricesheet 2'!D31</f>
        <v>0</v>
      </c>
      <c r="E31" s="398"/>
      <c r="F31" s="399"/>
      <c r="G31" s="91"/>
      <c r="H31" s="89">
        <f>SUM(G31*E31)</f>
        <v>0</v>
      </c>
      <c r="I31" s="398"/>
      <c r="J31" s="399"/>
      <c r="K31" s="91"/>
      <c r="L31" s="89">
        <f>SUM(K31*I31)</f>
        <v>0</v>
      </c>
      <c r="M31" s="398"/>
      <c r="N31" s="399"/>
      <c r="O31" s="91"/>
      <c r="P31" s="89">
        <f>SUM(O31*M31)</f>
        <v>0</v>
      </c>
      <c r="Q31" s="398"/>
      <c r="R31" s="399"/>
      <c r="S31" s="91"/>
      <c r="T31" s="89">
        <f>SUM(S31*Q31)</f>
        <v>0</v>
      </c>
      <c r="U31" s="398"/>
      <c r="V31" s="399"/>
      <c r="W31" s="91"/>
      <c r="X31" s="89">
        <f>SUM(W31*U31)</f>
        <v>0</v>
      </c>
      <c r="Y31" s="352">
        <f>SUM(H31+L31+P31+T31+X31+D31)</f>
        <v>0</v>
      </c>
      <c r="Z31" s="353"/>
    </row>
    <row r="32" spans="1:26" ht="12.75">
      <c r="A32" s="39"/>
      <c r="B32" s="308" t="s">
        <v>66</v>
      </c>
      <c r="C32" s="225" t="s">
        <v>35</v>
      </c>
      <c r="D32" s="146">
        <f>'Pricesheet 1'!X32+'Pricesheet 2'!Y32-'Pricesheet 2'!D32</f>
        <v>0</v>
      </c>
      <c r="E32" s="398"/>
      <c r="F32" s="399"/>
      <c r="G32" s="91"/>
      <c r="H32" s="89">
        <f>E32*G32</f>
        <v>0</v>
      </c>
      <c r="I32" s="398"/>
      <c r="J32" s="399"/>
      <c r="K32" s="91"/>
      <c r="L32" s="89">
        <f>I32*K32</f>
        <v>0</v>
      </c>
      <c r="M32" s="398"/>
      <c r="N32" s="399"/>
      <c r="O32" s="91"/>
      <c r="P32" s="89">
        <f>M32*O32</f>
        <v>0</v>
      </c>
      <c r="Q32" s="398"/>
      <c r="R32" s="399"/>
      <c r="S32" s="91"/>
      <c r="T32" s="89">
        <f>Q32*S32</f>
        <v>0</v>
      </c>
      <c r="U32" s="398"/>
      <c r="V32" s="399"/>
      <c r="W32" s="91"/>
      <c r="X32" s="89">
        <f>U32*W32</f>
        <v>0</v>
      </c>
      <c r="Y32" s="352">
        <f>SUM(H32+L32+P32+T32+X32+D32)</f>
        <v>0</v>
      </c>
      <c r="Z32" s="353"/>
    </row>
    <row r="33" spans="1:26" ht="13.5" thickBot="1">
      <c r="A33" s="92" t="s">
        <v>93</v>
      </c>
      <c r="B33" s="155"/>
      <c r="C33" s="156"/>
      <c r="D33" s="147">
        <f>SUM(D28:D32)</f>
        <v>0</v>
      </c>
      <c r="E33" s="383"/>
      <c r="F33" s="384"/>
      <c r="G33" s="93"/>
      <c r="H33" s="78">
        <f>SUM(H28:H32)</f>
        <v>0</v>
      </c>
      <c r="I33" s="383"/>
      <c r="J33" s="384"/>
      <c r="K33" s="93"/>
      <c r="L33" s="78">
        <f>SUM(L28:L32)</f>
        <v>0</v>
      </c>
      <c r="M33" s="383"/>
      <c r="N33" s="384"/>
      <c r="O33" s="93"/>
      <c r="P33" s="78">
        <f>SUM(P28:P32)</f>
        <v>0</v>
      </c>
      <c r="Q33" s="383"/>
      <c r="R33" s="384"/>
      <c r="S33" s="93"/>
      <c r="T33" s="78">
        <f>SUM(T28:T32)</f>
        <v>0</v>
      </c>
      <c r="U33" s="383"/>
      <c r="V33" s="384"/>
      <c r="W33" s="93"/>
      <c r="X33" s="78">
        <f>SUM(X28:X32)</f>
        <v>0</v>
      </c>
      <c r="Y33" s="374">
        <f>SUM(Y28:Z32)</f>
        <v>0</v>
      </c>
      <c r="Z33" s="375"/>
    </row>
    <row r="34" spans="1:26" ht="12.75">
      <c r="A34" s="82" t="s">
        <v>12</v>
      </c>
      <c r="B34" s="310" t="s">
        <v>67</v>
      </c>
      <c r="C34" s="160"/>
      <c r="D34" s="150"/>
      <c r="E34" s="460" t="s">
        <v>62</v>
      </c>
      <c r="F34" s="401"/>
      <c r="G34" s="96" t="s">
        <v>60</v>
      </c>
      <c r="H34" s="89"/>
      <c r="I34" s="460" t="s">
        <v>62</v>
      </c>
      <c r="J34" s="401"/>
      <c r="K34" s="96" t="s">
        <v>60</v>
      </c>
      <c r="L34" s="89"/>
      <c r="M34" s="460" t="s">
        <v>62</v>
      </c>
      <c r="N34" s="401"/>
      <c r="O34" s="96" t="s">
        <v>60</v>
      </c>
      <c r="P34" s="89"/>
      <c r="Q34" s="460" t="s">
        <v>62</v>
      </c>
      <c r="R34" s="401"/>
      <c r="S34" s="96" t="s">
        <v>60</v>
      </c>
      <c r="T34" s="89"/>
      <c r="U34" s="460" t="s">
        <v>62</v>
      </c>
      <c r="V34" s="401"/>
      <c r="W34" s="96" t="s">
        <v>60</v>
      </c>
      <c r="X34" s="89"/>
      <c r="Y34" s="378"/>
      <c r="Z34" s="379"/>
    </row>
    <row r="35" spans="1:26" ht="12.75">
      <c r="A35" s="82"/>
      <c r="B35" s="348" t="s">
        <v>68</v>
      </c>
      <c r="C35" s="335" t="s">
        <v>34</v>
      </c>
      <c r="D35" s="146">
        <f>'Pricesheet 1'!X35+'Pricesheet 2'!Y35-'Pricesheet 2'!D35</f>
        <v>0</v>
      </c>
      <c r="E35" s="398"/>
      <c r="F35" s="399"/>
      <c r="G35" s="97"/>
      <c r="H35" s="89">
        <f>E35*G35</f>
        <v>0</v>
      </c>
      <c r="I35" s="398"/>
      <c r="J35" s="399"/>
      <c r="K35" s="97"/>
      <c r="L35" s="89">
        <f>I35*K35</f>
        <v>0</v>
      </c>
      <c r="M35" s="398"/>
      <c r="N35" s="399"/>
      <c r="O35" s="97"/>
      <c r="P35" s="89">
        <f>M35*O35</f>
        <v>0</v>
      </c>
      <c r="Q35" s="398"/>
      <c r="R35" s="399"/>
      <c r="S35" s="97"/>
      <c r="T35" s="89">
        <f>Q35*S35</f>
        <v>0</v>
      </c>
      <c r="U35" s="398"/>
      <c r="V35" s="399"/>
      <c r="W35" s="97"/>
      <c r="X35" s="89">
        <f>U35*W35</f>
        <v>0</v>
      </c>
      <c r="Y35" s="352">
        <f>SUM(H35+L35+P35+T35+X35+D35)</f>
        <v>0</v>
      </c>
      <c r="Z35" s="353"/>
    </row>
    <row r="36" spans="1:26" ht="12.75">
      <c r="A36" s="82"/>
      <c r="B36" s="348" t="s">
        <v>69</v>
      </c>
      <c r="C36" s="335" t="s">
        <v>34</v>
      </c>
      <c r="D36" s="146">
        <f>'Pricesheet 1'!X36+'Pricesheet 2'!Y36-'Pricesheet 2'!D36</f>
        <v>0</v>
      </c>
      <c r="E36" s="398"/>
      <c r="F36" s="399"/>
      <c r="G36" s="97"/>
      <c r="H36" s="89">
        <f>E36*G36</f>
        <v>0</v>
      </c>
      <c r="I36" s="398"/>
      <c r="J36" s="399"/>
      <c r="K36" s="97"/>
      <c r="L36" s="89">
        <f>I36*K36</f>
        <v>0</v>
      </c>
      <c r="M36" s="398"/>
      <c r="N36" s="399"/>
      <c r="O36" s="97"/>
      <c r="P36" s="89">
        <f>M36*O36</f>
        <v>0</v>
      </c>
      <c r="Q36" s="398"/>
      <c r="R36" s="399"/>
      <c r="S36" s="97"/>
      <c r="T36" s="89">
        <f>Q36*S36</f>
        <v>0</v>
      </c>
      <c r="U36" s="398"/>
      <c r="V36" s="399"/>
      <c r="W36" s="97"/>
      <c r="X36" s="89">
        <f>U36*W36</f>
        <v>0</v>
      </c>
      <c r="Y36" s="352">
        <f>SUM(H36+L36+P36+T36+X36+D36)</f>
        <v>0</v>
      </c>
      <c r="Z36" s="353"/>
    </row>
    <row r="37" spans="1:26" ht="12.75">
      <c r="A37" s="82" t="s">
        <v>13</v>
      </c>
      <c r="B37" s="311" t="s">
        <v>70</v>
      </c>
      <c r="C37" s="335" t="s">
        <v>34</v>
      </c>
      <c r="D37" s="146">
        <f>'Pricesheet 1'!X37+'Pricesheet 2'!Y37-'Pricesheet 2'!D37</f>
        <v>0</v>
      </c>
      <c r="E37" s="398"/>
      <c r="F37" s="399"/>
      <c r="G37" s="91"/>
      <c r="H37" s="89">
        <f>E37*G37</f>
        <v>0</v>
      </c>
      <c r="I37" s="398"/>
      <c r="J37" s="399"/>
      <c r="K37" s="91"/>
      <c r="L37" s="89">
        <f>I37*K37</f>
        <v>0</v>
      </c>
      <c r="M37" s="398"/>
      <c r="N37" s="399"/>
      <c r="O37" s="91"/>
      <c r="P37" s="89">
        <f>M37*O37</f>
        <v>0</v>
      </c>
      <c r="Q37" s="398"/>
      <c r="R37" s="399"/>
      <c r="S37" s="91"/>
      <c r="T37" s="89">
        <f>Q37*S37</f>
        <v>0</v>
      </c>
      <c r="U37" s="398"/>
      <c r="V37" s="399"/>
      <c r="W37" s="91"/>
      <c r="X37" s="89">
        <f>U37*W37</f>
        <v>0</v>
      </c>
      <c r="Y37" s="352">
        <f>SUM(H37+L37+P37+T37+X37+D37)</f>
        <v>0</v>
      </c>
      <c r="Z37" s="353"/>
    </row>
    <row r="38" spans="1:26" ht="13.5" thickBot="1">
      <c r="A38" s="92" t="s">
        <v>49</v>
      </c>
      <c r="B38" s="155"/>
      <c r="C38" s="161"/>
      <c r="D38" s="151">
        <f>SUM(D35:D37)</f>
        <v>0</v>
      </c>
      <c r="E38" s="383"/>
      <c r="F38" s="384"/>
      <c r="G38" s="93"/>
      <c r="H38" s="78">
        <f>SUM(,H35:H37)</f>
        <v>0</v>
      </c>
      <c r="I38" s="383"/>
      <c r="J38" s="384"/>
      <c r="K38" s="93"/>
      <c r="L38" s="78">
        <f>SUM(,L35:L37)</f>
        <v>0</v>
      </c>
      <c r="M38" s="383"/>
      <c r="N38" s="384"/>
      <c r="O38" s="93"/>
      <c r="P38" s="78">
        <f>SUM(,P35:P37)</f>
        <v>0</v>
      </c>
      <c r="Q38" s="383"/>
      <c r="R38" s="384"/>
      <c r="S38" s="93"/>
      <c r="T38" s="78">
        <f>SUM(,T35:T37)</f>
        <v>0</v>
      </c>
      <c r="U38" s="383"/>
      <c r="V38" s="384"/>
      <c r="W38" s="93"/>
      <c r="X38" s="78">
        <f>SUM(,X35:X37)</f>
        <v>0</v>
      </c>
      <c r="Y38" s="374">
        <f>SUM(Y35:Z37)</f>
        <v>0</v>
      </c>
      <c r="Z38" s="375"/>
    </row>
    <row r="39" spans="1:26" ht="13.5" thickBot="1">
      <c r="A39" s="75" t="s">
        <v>50</v>
      </c>
      <c r="B39" s="162"/>
      <c r="C39" s="163"/>
      <c r="D39" s="152"/>
      <c r="E39" s="380">
        <f>H38+H33+H25</f>
        <v>0</v>
      </c>
      <c r="F39" s="381"/>
      <c r="G39" s="381"/>
      <c r="H39" s="382"/>
      <c r="I39" s="380">
        <f>L38+L33+L25</f>
        <v>0</v>
      </c>
      <c r="J39" s="381"/>
      <c r="K39" s="381"/>
      <c r="L39" s="382"/>
      <c r="M39" s="380">
        <f>P38+P33+P25</f>
        <v>0</v>
      </c>
      <c r="N39" s="381"/>
      <c r="O39" s="381"/>
      <c r="P39" s="382"/>
      <c r="Q39" s="380">
        <f>T38+T33+T25</f>
        <v>0</v>
      </c>
      <c r="R39" s="381"/>
      <c r="S39" s="381"/>
      <c r="T39" s="382"/>
      <c r="U39" s="380">
        <f>X38+X33+X25</f>
        <v>0</v>
      </c>
      <c r="V39" s="381"/>
      <c r="W39" s="381"/>
      <c r="X39" s="382"/>
      <c r="Y39" s="99"/>
      <c r="Z39" s="100"/>
    </row>
    <row r="40" spans="1:26" ht="13.5" thickBot="1">
      <c r="A40" s="101"/>
      <c r="B40" s="102"/>
      <c r="C40" s="103"/>
      <c r="D40" s="103"/>
      <c r="E40" s="104"/>
      <c r="F40" s="104"/>
      <c r="G40" s="104"/>
      <c r="H40" s="105"/>
      <c r="I40" s="104"/>
      <c r="J40" s="104"/>
      <c r="K40" s="104"/>
      <c r="L40" s="105"/>
      <c r="M40" s="104"/>
      <c r="N40" s="104"/>
      <c r="O40" s="104"/>
      <c r="P40" s="105"/>
      <c r="Q40" s="356" t="s">
        <v>73</v>
      </c>
      <c r="R40" s="357"/>
      <c r="S40" s="357"/>
      <c r="T40" s="357"/>
      <c r="U40" s="357"/>
      <c r="V40" s="357"/>
      <c r="W40" s="357"/>
      <c r="X40" s="357"/>
      <c r="Y40" s="461">
        <f>SUM(Y38,Y33,Y25)-D25-D33-D38</f>
        <v>0</v>
      </c>
      <c r="Z40" s="462"/>
    </row>
    <row r="49" ht="12.75">
      <c r="E49" s="217"/>
    </row>
    <row r="50" ht="12.75">
      <c r="E50" s="8"/>
    </row>
    <row r="51" ht="12.75">
      <c r="E51" s="212"/>
    </row>
    <row r="52" ht="12.75">
      <c r="E52" s="8"/>
    </row>
    <row r="53" ht="12.75">
      <c r="E53" s="8"/>
    </row>
    <row r="54" ht="12.75">
      <c r="E54" s="8"/>
    </row>
    <row r="55" ht="12.75">
      <c r="E55" s="8"/>
    </row>
    <row r="56" ht="12.75">
      <c r="E56" s="212"/>
    </row>
    <row r="57" ht="12.75">
      <c r="E57" s="212"/>
    </row>
    <row r="61" ht="12.75">
      <c r="E61" s="321" t="s">
        <v>34</v>
      </c>
    </row>
    <row r="62" ht="12.75">
      <c r="E62" s="321" t="s">
        <v>35</v>
      </c>
    </row>
    <row r="63" ht="12.75">
      <c r="E63" s="321" t="s">
        <v>138</v>
      </c>
    </row>
    <row r="64" ht="12.75">
      <c r="E64" s="322" t="s">
        <v>36</v>
      </c>
    </row>
    <row r="65" ht="12.75">
      <c r="E65" s="323" t="s">
        <v>37</v>
      </c>
    </row>
    <row r="66" ht="12.75">
      <c r="E66" s="318"/>
    </row>
    <row r="67" ht="12.75">
      <c r="E67" s="324" t="s">
        <v>34</v>
      </c>
    </row>
    <row r="68" ht="12.75">
      <c r="E68" s="325" t="s">
        <v>152</v>
      </c>
    </row>
    <row r="69" ht="12.75">
      <c r="E69" s="325" t="s">
        <v>153</v>
      </c>
    </row>
    <row r="70" ht="12.75">
      <c r="E70" s="325" t="s">
        <v>154</v>
      </c>
    </row>
    <row r="71" ht="12.75">
      <c r="E71" s="325" t="s">
        <v>155</v>
      </c>
    </row>
    <row r="72" ht="12.75">
      <c r="E72" s="325" t="s">
        <v>156</v>
      </c>
    </row>
    <row r="73" ht="12.75">
      <c r="E73" s="326" t="s">
        <v>157</v>
      </c>
    </row>
    <row r="74" ht="12.75">
      <c r="E74" s="324" t="s">
        <v>158</v>
      </c>
    </row>
    <row r="75" ht="12.75">
      <c r="E75" s="325" t="s">
        <v>38</v>
      </c>
    </row>
    <row r="76" ht="12.75">
      <c r="E76" s="324" t="s">
        <v>39</v>
      </c>
    </row>
    <row r="77" ht="12.75">
      <c r="E77" s="318"/>
    </row>
  </sheetData>
  <sheetProtection password="CC69" sheet="1" objects="1" scenarios="1"/>
  <mergeCells count="203">
    <mergeCell ref="Y40:Z40"/>
    <mergeCell ref="E39:H39"/>
    <mergeCell ref="I39:L39"/>
    <mergeCell ref="M39:P39"/>
    <mergeCell ref="Q39:T39"/>
    <mergeCell ref="U39:X39"/>
    <mergeCell ref="Q40:X40"/>
    <mergeCell ref="E38:F38"/>
    <mergeCell ref="I38:J38"/>
    <mergeCell ref="M38:N38"/>
    <mergeCell ref="Q38:R38"/>
    <mergeCell ref="U38:V38"/>
    <mergeCell ref="Y38:Z38"/>
    <mergeCell ref="E37:F37"/>
    <mergeCell ref="I37:J37"/>
    <mergeCell ref="M37:N37"/>
    <mergeCell ref="Q37:R37"/>
    <mergeCell ref="U37:V37"/>
    <mergeCell ref="Y37:Z37"/>
    <mergeCell ref="E36:F36"/>
    <mergeCell ref="I36:J36"/>
    <mergeCell ref="M36:N36"/>
    <mergeCell ref="Q36:R36"/>
    <mergeCell ref="U36:V36"/>
    <mergeCell ref="Y36:Z36"/>
    <mergeCell ref="E35:F35"/>
    <mergeCell ref="I35:J35"/>
    <mergeCell ref="M35:N35"/>
    <mergeCell ref="Q35:R35"/>
    <mergeCell ref="U35:V35"/>
    <mergeCell ref="Y35:Z35"/>
    <mergeCell ref="E34:F34"/>
    <mergeCell ref="I34:J34"/>
    <mergeCell ref="M34:N34"/>
    <mergeCell ref="Q34:R34"/>
    <mergeCell ref="U34:V34"/>
    <mergeCell ref="Y34:Z34"/>
    <mergeCell ref="E33:F33"/>
    <mergeCell ref="I33:J33"/>
    <mergeCell ref="M33:N33"/>
    <mergeCell ref="Q33:R33"/>
    <mergeCell ref="U33:V33"/>
    <mergeCell ref="Y33:Z33"/>
    <mergeCell ref="E32:F32"/>
    <mergeCell ref="I32:J32"/>
    <mergeCell ref="M32:N32"/>
    <mergeCell ref="Q32:R32"/>
    <mergeCell ref="U32:V32"/>
    <mergeCell ref="Y32:Z32"/>
    <mergeCell ref="E31:F31"/>
    <mergeCell ref="I31:J31"/>
    <mergeCell ref="M31:N31"/>
    <mergeCell ref="Q31:R31"/>
    <mergeCell ref="U31:V31"/>
    <mergeCell ref="Y31:Z31"/>
    <mergeCell ref="E30:F30"/>
    <mergeCell ref="I30:J30"/>
    <mergeCell ref="M30:N30"/>
    <mergeCell ref="Q30:R30"/>
    <mergeCell ref="U30:V30"/>
    <mergeCell ref="Y30:Z30"/>
    <mergeCell ref="E29:F29"/>
    <mergeCell ref="I29:J29"/>
    <mergeCell ref="M29:N29"/>
    <mergeCell ref="Q29:R29"/>
    <mergeCell ref="U29:V29"/>
    <mergeCell ref="Y29:Z29"/>
    <mergeCell ref="E28:F28"/>
    <mergeCell ref="I28:J28"/>
    <mergeCell ref="M28:N28"/>
    <mergeCell ref="Q28:R28"/>
    <mergeCell ref="U28:V28"/>
    <mergeCell ref="Y28:Z28"/>
    <mergeCell ref="E27:F27"/>
    <mergeCell ref="I27:J27"/>
    <mergeCell ref="M27:N27"/>
    <mergeCell ref="Q27:R27"/>
    <mergeCell ref="U27:V27"/>
    <mergeCell ref="Y27:Z27"/>
    <mergeCell ref="E26:F26"/>
    <mergeCell ref="I26:J26"/>
    <mergeCell ref="M26:N26"/>
    <mergeCell ref="Q26:R26"/>
    <mergeCell ref="U26:V26"/>
    <mergeCell ref="Y26:Z26"/>
    <mergeCell ref="E25:G25"/>
    <mergeCell ref="I25:K25"/>
    <mergeCell ref="M25:O25"/>
    <mergeCell ref="Q25:S25"/>
    <mergeCell ref="U25:W25"/>
    <mergeCell ref="Y25:Z25"/>
    <mergeCell ref="U23:V23"/>
    <mergeCell ref="W23:X23"/>
    <mergeCell ref="Y23:Z23"/>
    <mergeCell ref="E24:F24"/>
    <mergeCell ref="I24:J24"/>
    <mergeCell ref="M24:N24"/>
    <mergeCell ref="Q24:R24"/>
    <mergeCell ref="U24:V24"/>
    <mergeCell ref="Y24:Z24"/>
    <mergeCell ref="W22:X22"/>
    <mergeCell ref="Y22:Z22"/>
    <mergeCell ref="E23:F23"/>
    <mergeCell ref="G23:H23"/>
    <mergeCell ref="I23:J23"/>
    <mergeCell ref="K23:L23"/>
    <mergeCell ref="M23:N23"/>
    <mergeCell ref="O23:P23"/>
    <mergeCell ref="Q23:R23"/>
    <mergeCell ref="S23:T23"/>
    <mergeCell ref="Y21:Z21"/>
    <mergeCell ref="E22:F22"/>
    <mergeCell ref="G22:H22"/>
    <mergeCell ref="I22:J22"/>
    <mergeCell ref="K22:L22"/>
    <mergeCell ref="M22:N22"/>
    <mergeCell ref="O22:P22"/>
    <mergeCell ref="Q22:R22"/>
    <mergeCell ref="S22:T22"/>
    <mergeCell ref="U22:V22"/>
    <mergeCell ref="G19:H19"/>
    <mergeCell ref="K19:L19"/>
    <mergeCell ref="O19:P19"/>
    <mergeCell ref="S19:T19"/>
    <mergeCell ref="W19:X19"/>
    <mergeCell ref="G21:H21"/>
    <mergeCell ref="K21:L21"/>
    <mergeCell ref="O21:P21"/>
    <mergeCell ref="S21:T21"/>
    <mergeCell ref="W21:X21"/>
    <mergeCell ref="G17:H17"/>
    <mergeCell ref="K17:L17"/>
    <mergeCell ref="O17:P17"/>
    <mergeCell ref="S17:T17"/>
    <mergeCell ref="W17:X17"/>
    <mergeCell ref="G18:H18"/>
    <mergeCell ref="K18:L18"/>
    <mergeCell ref="O18:P18"/>
    <mergeCell ref="S18:T18"/>
    <mergeCell ref="W18:X18"/>
    <mergeCell ref="G15:H15"/>
    <mergeCell ref="K15:L15"/>
    <mergeCell ref="O15:P15"/>
    <mergeCell ref="S15:T15"/>
    <mergeCell ref="W15:X15"/>
    <mergeCell ref="G16:H16"/>
    <mergeCell ref="K16:L16"/>
    <mergeCell ref="O16:P16"/>
    <mergeCell ref="S16:T16"/>
    <mergeCell ref="W16:X16"/>
    <mergeCell ref="W13:X13"/>
    <mergeCell ref="Y13:Z13"/>
    <mergeCell ref="G14:H14"/>
    <mergeCell ref="K14:L14"/>
    <mergeCell ref="O14:P14"/>
    <mergeCell ref="S14:T14"/>
    <mergeCell ref="W14:X14"/>
    <mergeCell ref="G12:H12"/>
    <mergeCell ref="K12:L12"/>
    <mergeCell ref="O12:P12"/>
    <mergeCell ref="S12:T12"/>
    <mergeCell ref="W12:X12"/>
    <mergeCell ref="B13:C13"/>
    <mergeCell ref="G13:H13"/>
    <mergeCell ref="K13:L13"/>
    <mergeCell ref="O13:P13"/>
    <mergeCell ref="S13:T13"/>
    <mergeCell ref="G11:H11"/>
    <mergeCell ref="K11:L11"/>
    <mergeCell ref="O11:P11"/>
    <mergeCell ref="S11:T11"/>
    <mergeCell ref="W11:X11"/>
    <mergeCell ref="Y11:Z11"/>
    <mergeCell ref="G10:H10"/>
    <mergeCell ref="K10:L10"/>
    <mergeCell ref="O10:P10"/>
    <mergeCell ref="S10:T10"/>
    <mergeCell ref="W10:X10"/>
    <mergeCell ref="Y10:Z10"/>
    <mergeCell ref="W8:X8"/>
    <mergeCell ref="Y8:Z8"/>
    <mergeCell ref="G9:H9"/>
    <mergeCell ref="K9:L9"/>
    <mergeCell ref="O9:P9"/>
    <mergeCell ref="S9:T9"/>
    <mergeCell ref="W9:X9"/>
    <mergeCell ref="Y7:Z7"/>
    <mergeCell ref="E8:F9"/>
    <mergeCell ref="G8:H8"/>
    <mergeCell ref="I8:J9"/>
    <mergeCell ref="K8:L8"/>
    <mergeCell ref="M8:M9"/>
    <mergeCell ref="O8:P8"/>
    <mergeCell ref="Q8:Q9"/>
    <mergeCell ref="S8:T8"/>
    <mergeCell ref="U8:U9"/>
    <mergeCell ref="A1:Y1"/>
    <mergeCell ref="E2:F2"/>
    <mergeCell ref="O3:Q3"/>
    <mergeCell ref="O4:Q4"/>
    <mergeCell ref="T4:W4"/>
    <mergeCell ref="O5:Q5"/>
    <mergeCell ref="T5:W5"/>
  </mergeCells>
  <dataValidations count="8">
    <dataValidation type="whole" allowBlank="1" showInputMessage="1" showErrorMessage="1" sqref="E14 I14 M14 Q14 U14 U17 Q17 M17 I17 E17">
      <formula1>-1000</formula1>
      <formula2>1000</formula2>
    </dataValidation>
    <dataValidation type="whole" allowBlank="1" showInputMessage="1" showErrorMessage="1" sqref="J17 N17 N14 F17 F14 J14 R17 R14 V17 V14">
      <formula1>0</formula1>
      <formula2>1000</formula2>
    </dataValidation>
    <dataValidation type="whole" allowBlank="1" showInputMessage="1" showErrorMessage="1" sqref="F18 J18 R18 V15 N15 J15 N18 R15 V18 F15">
      <formula1>0</formula1>
      <formula2>29</formula2>
    </dataValidation>
    <dataValidation type="list" allowBlank="1" showInputMessage="1" showErrorMessage="1" sqref="G8:H8 K8:L8 O8:P8 S8:T8 W8:X8">
      <formula1>$E$67:$E$76</formula1>
    </dataValidation>
    <dataValidation type="list" allowBlank="1" showInputMessage="1" showErrorMessage="1" sqref="C28:C32 C24">
      <formula1>$E$62:$E$64</formula1>
    </dataValidation>
    <dataValidation type="list" allowBlank="1" showInputMessage="1" showErrorMessage="1" sqref="C36">
      <formula1>$E$62:$E$65</formula1>
    </dataValidation>
    <dataValidation type="list" allowBlank="1" showInputMessage="1" showErrorMessage="1" sqref="C37">
      <formula1>$E$62:$E$64</formula1>
    </dataValidation>
    <dataValidation type="list" allowBlank="1" showInputMessage="1" showErrorMessage="1" sqref="C35">
      <formula1>$E$62:$E$65</formula1>
    </dataValidation>
  </dataValidations>
  <printOptions/>
  <pageMargins left="0.7" right="0.7" top="0.787401575" bottom="0.787401575" header="0.3" footer="0.3"/>
  <pageSetup fitToHeight="0" fitToWidth="1" horizontalDpi="600" verticalDpi="600" orientation="landscape" paperSize="9" scale="55" r:id="rId4"/>
  <headerFooter>
    <oddHeader>&amp;R&amp;G</oddHeader>
  </headerFooter>
  <legacyDrawing r:id="rId2"/>
  <legacyDrawingHF r:id="rId3"/>
</worksheet>
</file>

<file path=xl/worksheets/sheet4.xml><?xml version="1.0" encoding="utf-8"?>
<worksheet xmlns="http://schemas.openxmlformats.org/spreadsheetml/2006/main" xmlns:r="http://schemas.openxmlformats.org/officeDocument/2006/relationships">
  <sheetPr codeName="Tabelle6"/>
  <dimension ref="A1:K390"/>
  <sheetViews>
    <sheetView showGridLines="0" zoomScale="95" zoomScaleNormal="95" zoomScalePageLayoutView="0" workbookViewId="0" topLeftCell="A1">
      <pane ySplit="4" topLeftCell="A29" activePane="bottomLeft" state="frozen"/>
      <selection pane="topLeft" activeCell="A1" sqref="A1"/>
      <selection pane="bottomLeft" activeCell="C50" sqref="C50"/>
    </sheetView>
  </sheetViews>
  <sheetFormatPr defaultColWidth="9.140625" defaultRowHeight="12.75"/>
  <cols>
    <col min="1" max="1" width="21.28125" style="166" customWidth="1"/>
    <col min="2" max="2" width="19.140625" style="166" customWidth="1"/>
    <col min="3" max="3" width="19.57421875" style="166" customWidth="1"/>
    <col min="4" max="4" width="14.28125" style="166" customWidth="1"/>
    <col min="5" max="5" width="12.140625" style="182" customWidth="1"/>
    <col min="6" max="6" width="15.8515625" style="182" customWidth="1"/>
    <col min="7" max="7" width="41.57421875" style="166" customWidth="1"/>
    <col min="8" max="8" width="2.421875" style="0" customWidth="1"/>
    <col min="9" max="9" width="35.00390625" style="211" customWidth="1"/>
    <col min="10" max="10" width="6.140625" style="211" bestFit="1" customWidth="1"/>
  </cols>
  <sheetData>
    <row r="1" spans="1:10" s="30" customFormat="1" ht="12.75">
      <c r="A1" s="236" t="s">
        <v>20</v>
      </c>
      <c r="B1" s="237" t="str">
        <f>'Pricesheet 1'!D3</f>
        <v>Company name</v>
      </c>
      <c r="C1" s="236" t="s">
        <v>51</v>
      </c>
      <c r="D1" s="238">
        <f>'Pricesheet 1'!S4</f>
        <v>0</v>
      </c>
      <c r="E1" s="239" t="s">
        <v>52</v>
      </c>
      <c r="F1" s="240">
        <f>'Pricesheet 1'!S5</f>
        <v>81237056</v>
      </c>
      <c r="G1" s="275">
        <f>'Pricesheet 1'!K5</f>
        <v>0</v>
      </c>
      <c r="I1" s="241"/>
      <c r="J1" s="241"/>
    </row>
    <row r="2" spans="1:10" s="30" customFormat="1" ht="20.25">
      <c r="A2" s="466" t="s">
        <v>141</v>
      </c>
      <c r="B2" s="466"/>
      <c r="C2" s="466"/>
      <c r="D2" s="466"/>
      <c r="E2" s="466"/>
      <c r="F2" s="466"/>
      <c r="G2" s="466"/>
      <c r="I2" s="241"/>
      <c r="J2" s="241"/>
    </row>
    <row r="3" spans="1:7" ht="12.75">
      <c r="A3" s="167"/>
      <c r="B3" s="167"/>
      <c r="C3" s="167"/>
      <c r="D3" s="167"/>
      <c r="E3" s="167"/>
      <c r="F3" s="167"/>
      <c r="G3" s="167"/>
    </row>
    <row r="4" spans="1:10" ht="25.5">
      <c r="A4" s="215" t="s">
        <v>100</v>
      </c>
      <c r="B4" s="215" t="s">
        <v>139</v>
      </c>
      <c r="C4" s="215" t="s">
        <v>101</v>
      </c>
      <c r="D4" s="215" t="s">
        <v>102</v>
      </c>
      <c r="E4" s="224" t="s">
        <v>103</v>
      </c>
      <c r="F4" s="224" t="s">
        <v>104</v>
      </c>
      <c r="G4" s="215" t="s">
        <v>105</v>
      </c>
      <c r="I4"/>
      <c r="J4"/>
    </row>
    <row r="5" spans="1:10" ht="13.5" thickBot="1">
      <c r="A5" s="276"/>
      <c r="B5" s="276"/>
      <c r="C5" s="276"/>
      <c r="D5" s="276"/>
      <c r="E5" s="277"/>
      <c r="F5" s="277"/>
      <c r="G5" s="276"/>
      <c r="I5" s="272"/>
      <c r="J5" s="272"/>
    </row>
    <row r="6" spans="1:10" ht="12.75">
      <c r="A6" s="473" t="s">
        <v>130</v>
      </c>
      <c r="B6" s="474"/>
      <c r="C6" s="474"/>
      <c r="D6" s="474"/>
      <c r="E6" s="474"/>
      <c r="F6" s="474"/>
      <c r="G6" s="475"/>
      <c r="I6" s="8"/>
      <c r="J6" s="273"/>
    </row>
    <row r="7" spans="1:10" ht="24">
      <c r="A7" s="242" t="s">
        <v>106</v>
      </c>
      <c r="B7" s="243" t="s">
        <v>68</v>
      </c>
      <c r="C7" s="243"/>
      <c r="D7" s="243"/>
      <c r="E7" s="244"/>
      <c r="F7" s="245">
        <f>E7*D7</f>
        <v>0</v>
      </c>
      <c r="G7" s="246"/>
      <c r="I7" s="8"/>
      <c r="J7" s="273"/>
    </row>
    <row r="8" spans="1:10" ht="24">
      <c r="A8" s="247" t="s">
        <v>106</v>
      </c>
      <c r="B8" s="248" t="s">
        <v>69</v>
      </c>
      <c r="C8" s="248"/>
      <c r="D8" s="248"/>
      <c r="E8" s="249"/>
      <c r="F8" s="250">
        <f>E8*D8</f>
        <v>0</v>
      </c>
      <c r="G8" s="251"/>
      <c r="I8" s="8"/>
      <c r="J8" s="273"/>
    </row>
    <row r="9" spans="1:10" ht="13.5" thickBot="1">
      <c r="A9" s="252"/>
      <c r="B9" s="253"/>
      <c r="C9" s="253"/>
      <c r="D9" s="253"/>
      <c r="E9" s="254"/>
      <c r="F9" s="255">
        <f>E9*D9</f>
        <v>0</v>
      </c>
      <c r="G9" s="256"/>
      <c r="I9" s="8"/>
      <c r="J9" s="273"/>
    </row>
    <row r="10" spans="1:11" ht="12.75">
      <c r="A10" s="278"/>
      <c r="B10" s="279"/>
      <c r="C10" s="279"/>
      <c r="D10" s="279"/>
      <c r="E10" s="279"/>
      <c r="F10" s="279"/>
      <c r="G10" s="279"/>
      <c r="I10" s="8"/>
      <c r="J10" s="273"/>
      <c r="K10" s="8"/>
    </row>
    <row r="11" spans="1:11" ht="12.75">
      <c r="A11" s="479" t="s">
        <v>107</v>
      </c>
      <c r="B11" s="480"/>
      <c r="C11" s="480"/>
      <c r="D11" s="480"/>
      <c r="E11" s="480"/>
      <c r="F11" s="480"/>
      <c r="G11" s="481"/>
      <c r="I11" s="8"/>
      <c r="J11" s="273"/>
      <c r="K11" s="8"/>
    </row>
    <row r="12" spans="1:11" ht="12.75">
      <c r="A12" s="470" t="s">
        <v>108</v>
      </c>
      <c r="B12" s="471"/>
      <c r="C12" s="471"/>
      <c r="D12" s="471"/>
      <c r="E12" s="471"/>
      <c r="F12" s="471"/>
      <c r="G12" s="472"/>
      <c r="I12" s="8"/>
      <c r="J12" s="273"/>
      <c r="K12" s="8"/>
    </row>
    <row r="13" spans="1:10" ht="13.5" thickBot="1">
      <c r="A13" s="218"/>
      <c r="B13" s="218"/>
      <c r="C13" s="218"/>
      <c r="D13" s="218"/>
      <c r="E13" s="219"/>
      <c r="F13" s="216"/>
      <c r="G13" s="220"/>
      <c r="I13" s="8"/>
      <c r="J13" s="273"/>
    </row>
    <row r="14" spans="1:10" ht="12.75">
      <c r="A14" s="476" t="s">
        <v>109</v>
      </c>
      <c r="B14" s="477"/>
      <c r="C14" s="477"/>
      <c r="D14" s="477"/>
      <c r="E14" s="477"/>
      <c r="F14" s="477"/>
      <c r="G14" s="478"/>
      <c r="I14" s="8"/>
      <c r="J14" s="273"/>
    </row>
    <row r="15" spans="1:10" ht="36">
      <c r="A15" s="341" t="s">
        <v>109</v>
      </c>
      <c r="B15" s="257" t="s">
        <v>110</v>
      </c>
      <c r="C15" s="257" t="s">
        <v>126</v>
      </c>
      <c r="D15" s="258"/>
      <c r="E15" s="259"/>
      <c r="F15" s="260">
        <f>E15*D15</f>
        <v>0</v>
      </c>
      <c r="G15" s="261"/>
      <c r="I15" s="272"/>
      <c r="J15" s="273"/>
    </row>
    <row r="16" spans="1:10" ht="36">
      <c r="A16" s="342" t="s">
        <v>109</v>
      </c>
      <c r="B16" s="248" t="s">
        <v>111</v>
      </c>
      <c r="C16" s="248" t="s">
        <v>126</v>
      </c>
      <c r="D16" s="262"/>
      <c r="E16" s="249"/>
      <c r="F16" s="260">
        <f>E16*D16</f>
        <v>0</v>
      </c>
      <c r="G16" s="263"/>
      <c r="I16" s="8"/>
      <c r="J16" s="8"/>
    </row>
    <row r="17" spans="1:10" ht="36">
      <c r="A17" s="342" t="s">
        <v>109</v>
      </c>
      <c r="B17" s="248" t="s">
        <v>112</v>
      </c>
      <c r="C17" s="248" t="s">
        <v>126</v>
      </c>
      <c r="D17" s="262"/>
      <c r="E17" s="249"/>
      <c r="F17" s="260">
        <f>E17*D17</f>
        <v>0</v>
      </c>
      <c r="G17" s="263"/>
      <c r="I17" s="212"/>
      <c r="J17" s="212"/>
    </row>
    <row r="18" spans="1:10" ht="13.5" thickBot="1">
      <c r="A18" s="264"/>
      <c r="B18" s="253"/>
      <c r="C18" s="253"/>
      <c r="D18" s="265"/>
      <c r="E18" s="254"/>
      <c r="F18" s="349">
        <f>E18*D18</f>
        <v>0</v>
      </c>
      <c r="G18" s="266"/>
      <c r="I18" s="212"/>
      <c r="J18" s="212"/>
    </row>
    <row r="19" spans="1:10" ht="13.5" thickBot="1">
      <c r="A19" s="218"/>
      <c r="B19" s="218"/>
      <c r="C19" s="218"/>
      <c r="D19" s="221"/>
      <c r="E19" s="219"/>
      <c r="F19" s="216"/>
      <c r="G19" s="218"/>
      <c r="I19" s="212"/>
      <c r="J19" s="212"/>
    </row>
    <row r="20" spans="1:10" ht="12.75">
      <c r="A20" s="467" t="s">
        <v>113</v>
      </c>
      <c r="B20" s="468"/>
      <c r="C20" s="468"/>
      <c r="D20" s="468"/>
      <c r="E20" s="468"/>
      <c r="F20" s="468"/>
      <c r="G20" s="469"/>
      <c r="I20" s="212"/>
      <c r="J20" s="212"/>
    </row>
    <row r="21" spans="1:7" ht="24">
      <c r="A21" s="343" t="s">
        <v>113</v>
      </c>
      <c r="B21" s="267" t="s">
        <v>128</v>
      </c>
      <c r="C21" s="267" t="s">
        <v>138</v>
      </c>
      <c r="D21" s="268"/>
      <c r="E21" s="269"/>
      <c r="F21" s="270">
        <f>E21*D21</f>
        <v>0</v>
      </c>
      <c r="G21" s="271"/>
    </row>
    <row r="22" spans="1:7" ht="13.5" thickBot="1">
      <c r="A22" s="252"/>
      <c r="B22" s="253"/>
      <c r="C22" s="253"/>
      <c r="D22" s="265"/>
      <c r="E22" s="254"/>
      <c r="F22" s="255">
        <f>E22*D22</f>
        <v>0</v>
      </c>
      <c r="G22" s="266"/>
    </row>
    <row r="23" spans="1:7" ht="13.5" thickBot="1">
      <c r="A23" s="218"/>
      <c r="B23" s="218"/>
      <c r="C23" s="218"/>
      <c r="D23" s="221"/>
      <c r="E23" s="219"/>
      <c r="F23" s="216"/>
      <c r="G23" s="218"/>
    </row>
    <row r="24" spans="1:7" ht="12.75">
      <c r="A24" s="467" t="s">
        <v>114</v>
      </c>
      <c r="B24" s="468"/>
      <c r="C24" s="468"/>
      <c r="D24" s="468"/>
      <c r="E24" s="468"/>
      <c r="F24" s="468"/>
      <c r="G24" s="469"/>
    </row>
    <row r="25" spans="1:7" ht="24">
      <c r="A25" s="343" t="s">
        <v>114</v>
      </c>
      <c r="B25" s="267" t="s">
        <v>118</v>
      </c>
      <c r="C25" s="267"/>
      <c r="D25" s="267"/>
      <c r="E25" s="269"/>
      <c r="F25" s="270">
        <f>E25*D25</f>
        <v>0</v>
      </c>
      <c r="G25" s="271" t="s">
        <v>140</v>
      </c>
    </row>
    <row r="26" spans="1:7" ht="24">
      <c r="A26" s="342" t="s">
        <v>114</v>
      </c>
      <c r="B26" s="248" t="s">
        <v>119</v>
      </c>
      <c r="C26" s="248"/>
      <c r="D26" s="248"/>
      <c r="E26" s="249"/>
      <c r="F26" s="250">
        <f>E26*D26</f>
        <v>0</v>
      </c>
      <c r="G26" s="263"/>
    </row>
    <row r="27" spans="1:7" ht="24">
      <c r="A27" s="342" t="s">
        <v>114</v>
      </c>
      <c r="B27" s="248" t="s">
        <v>120</v>
      </c>
      <c r="C27" s="248" t="s">
        <v>138</v>
      </c>
      <c r="D27" s="248"/>
      <c r="E27" s="249"/>
      <c r="F27" s="250">
        <f>E27*D27</f>
        <v>0</v>
      </c>
      <c r="G27" s="263" t="s">
        <v>127</v>
      </c>
    </row>
    <row r="28" spans="1:7" ht="13.5" thickBot="1">
      <c r="A28" s="252"/>
      <c r="B28" s="253"/>
      <c r="C28" s="253"/>
      <c r="D28" s="253"/>
      <c r="E28" s="254"/>
      <c r="F28" s="255">
        <f>E28*D28</f>
        <v>0</v>
      </c>
      <c r="G28" s="266"/>
    </row>
    <row r="29" spans="1:7" ht="13.5" thickBot="1">
      <c r="A29" s="218"/>
      <c r="B29" s="218"/>
      <c r="C29" s="218"/>
      <c r="D29" s="218"/>
      <c r="E29" s="219"/>
      <c r="F29" s="216"/>
      <c r="G29" s="218"/>
    </row>
    <row r="30" spans="1:7" ht="12.75">
      <c r="A30" s="467" t="s">
        <v>131</v>
      </c>
      <c r="B30" s="468"/>
      <c r="C30" s="468"/>
      <c r="D30" s="468"/>
      <c r="E30" s="468"/>
      <c r="F30" s="468"/>
      <c r="G30" s="469"/>
    </row>
    <row r="31" spans="1:7" ht="12.75">
      <c r="A31" s="343" t="s">
        <v>133</v>
      </c>
      <c r="B31" s="267" t="s">
        <v>134</v>
      </c>
      <c r="C31" s="267" t="s">
        <v>138</v>
      </c>
      <c r="D31" s="267"/>
      <c r="E31" s="269"/>
      <c r="F31" s="270">
        <f>E31*D31</f>
        <v>0</v>
      </c>
      <c r="G31" s="271"/>
    </row>
    <row r="32" spans="1:7" ht="13.5" thickBot="1">
      <c r="A32" s="252"/>
      <c r="B32" s="253"/>
      <c r="C32" s="253"/>
      <c r="D32" s="253"/>
      <c r="E32" s="254"/>
      <c r="F32" s="255">
        <f>E32*D32</f>
        <v>0</v>
      </c>
      <c r="G32" s="266"/>
    </row>
    <row r="33" spans="1:7" ht="13.5" thickBot="1">
      <c r="A33" s="218"/>
      <c r="B33" s="218"/>
      <c r="C33" s="218"/>
      <c r="D33" s="218"/>
      <c r="E33" s="219"/>
      <c r="F33" s="216"/>
      <c r="G33" s="218"/>
    </row>
    <row r="34" spans="1:7" ht="12.75">
      <c r="A34" s="467" t="s">
        <v>162</v>
      </c>
      <c r="B34" s="468"/>
      <c r="C34" s="468"/>
      <c r="D34" s="468"/>
      <c r="E34" s="468"/>
      <c r="F34" s="468"/>
      <c r="G34" s="469"/>
    </row>
    <row r="35" spans="1:7" ht="24">
      <c r="A35" s="343" t="s">
        <v>162</v>
      </c>
      <c r="B35" s="267" t="s">
        <v>121</v>
      </c>
      <c r="C35" s="267" t="s">
        <v>138</v>
      </c>
      <c r="D35" s="267"/>
      <c r="E35" s="269"/>
      <c r="F35" s="270">
        <f>E35*D35</f>
        <v>0</v>
      </c>
      <c r="G35" s="271"/>
    </row>
    <row r="36" spans="1:7" ht="24">
      <c r="A36" s="342" t="s">
        <v>162</v>
      </c>
      <c r="B36" s="248" t="s">
        <v>122</v>
      </c>
      <c r="C36" s="248" t="s">
        <v>138</v>
      </c>
      <c r="D36" s="248"/>
      <c r="E36" s="249"/>
      <c r="F36" s="250">
        <f>E36*D36</f>
        <v>0</v>
      </c>
      <c r="G36" s="263"/>
    </row>
    <row r="37" spans="1:7" ht="24">
      <c r="A37" s="342" t="s">
        <v>162</v>
      </c>
      <c r="B37" s="248" t="s">
        <v>123</v>
      </c>
      <c r="C37" s="248" t="s">
        <v>138</v>
      </c>
      <c r="D37" s="248"/>
      <c r="E37" s="249"/>
      <c r="F37" s="250">
        <f>E37*D37</f>
        <v>0</v>
      </c>
      <c r="G37" s="263"/>
    </row>
    <row r="38" spans="1:7" ht="24">
      <c r="A38" s="342" t="s">
        <v>162</v>
      </c>
      <c r="B38" s="248" t="s">
        <v>124</v>
      </c>
      <c r="C38" s="248" t="s">
        <v>138</v>
      </c>
      <c r="D38" s="248"/>
      <c r="E38" s="249"/>
      <c r="F38" s="250">
        <f>E38*D38</f>
        <v>0</v>
      </c>
      <c r="G38" s="263"/>
    </row>
    <row r="39" spans="1:7" ht="13.5" thickBot="1">
      <c r="A39" s="252"/>
      <c r="B39" s="253"/>
      <c r="C39" s="253"/>
      <c r="D39" s="253"/>
      <c r="E39" s="254"/>
      <c r="F39" s="255">
        <f>E39*D39</f>
        <v>0</v>
      </c>
      <c r="G39" s="266"/>
    </row>
    <row r="40" spans="1:7" ht="13.5" thickBot="1">
      <c r="A40" s="218"/>
      <c r="B40" s="218"/>
      <c r="C40" s="218"/>
      <c r="D40" s="218"/>
      <c r="E40" s="219"/>
      <c r="F40" s="222"/>
      <c r="G40" s="218"/>
    </row>
    <row r="41" spans="1:7" ht="12.75">
      <c r="A41" s="467" t="s">
        <v>115</v>
      </c>
      <c r="B41" s="468"/>
      <c r="C41" s="468"/>
      <c r="D41" s="468"/>
      <c r="E41" s="468"/>
      <c r="F41" s="468"/>
      <c r="G41" s="469"/>
    </row>
    <row r="42" spans="1:7" ht="12.75">
      <c r="A42" s="343" t="s">
        <v>115</v>
      </c>
      <c r="B42" s="267"/>
      <c r="C42" s="267" t="s">
        <v>138</v>
      </c>
      <c r="D42" s="267"/>
      <c r="E42" s="269"/>
      <c r="F42" s="270">
        <f>E42*D42</f>
        <v>0</v>
      </c>
      <c r="G42" s="271"/>
    </row>
    <row r="43" spans="1:7" ht="13.5" thickBot="1">
      <c r="A43" s="252"/>
      <c r="B43" s="253"/>
      <c r="C43" s="253"/>
      <c r="D43" s="253"/>
      <c r="E43" s="254"/>
      <c r="F43" s="255">
        <f>E43*D43</f>
        <v>0</v>
      </c>
      <c r="G43" s="266"/>
    </row>
    <row r="44" spans="1:7" ht="13.5" thickBot="1">
      <c r="A44" s="218"/>
      <c r="B44" s="218"/>
      <c r="C44" s="218"/>
      <c r="D44" s="218"/>
      <c r="E44" s="219"/>
      <c r="F44" s="219"/>
      <c r="G44" s="218"/>
    </row>
    <row r="45" spans="1:7" ht="12.75">
      <c r="A45" s="467" t="s">
        <v>116</v>
      </c>
      <c r="B45" s="468"/>
      <c r="C45" s="468"/>
      <c r="D45" s="468"/>
      <c r="E45" s="468"/>
      <c r="F45" s="468"/>
      <c r="G45" s="469"/>
    </row>
    <row r="46" spans="1:7" ht="24">
      <c r="A46" s="344" t="s">
        <v>116</v>
      </c>
      <c r="B46" s="267" t="s">
        <v>125</v>
      </c>
      <c r="C46" s="267" t="s">
        <v>138</v>
      </c>
      <c r="D46" s="267"/>
      <c r="E46" s="269"/>
      <c r="F46" s="270">
        <f>E46*D46</f>
        <v>0</v>
      </c>
      <c r="G46" s="271"/>
    </row>
    <row r="47" spans="1:7" ht="13.5" thickBot="1">
      <c r="A47" s="252"/>
      <c r="B47" s="253"/>
      <c r="C47" s="253"/>
      <c r="D47" s="253"/>
      <c r="E47" s="254"/>
      <c r="F47" s="254">
        <f>E47*D47</f>
        <v>0</v>
      </c>
      <c r="G47" s="266"/>
    </row>
    <row r="48" spans="1:7" ht="13.5" thickBot="1">
      <c r="A48" s="223"/>
      <c r="B48" s="223"/>
      <c r="C48" s="223"/>
      <c r="D48" s="223"/>
      <c r="E48" s="222"/>
      <c r="F48" s="222"/>
      <c r="G48" s="223"/>
    </row>
    <row r="49" spans="1:7" ht="12.75">
      <c r="A49" s="467" t="s">
        <v>117</v>
      </c>
      <c r="B49" s="468"/>
      <c r="C49" s="468"/>
      <c r="D49" s="468"/>
      <c r="E49" s="468"/>
      <c r="F49" s="468"/>
      <c r="G49" s="469"/>
    </row>
    <row r="50" spans="1:7" ht="48">
      <c r="A50" s="344" t="s">
        <v>117</v>
      </c>
      <c r="B50" s="267"/>
      <c r="C50" s="267" t="s">
        <v>164</v>
      </c>
      <c r="D50" s="267"/>
      <c r="E50" s="269"/>
      <c r="F50" s="270">
        <f>E50*D50</f>
        <v>0</v>
      </c>
      <c r="G50" s="271"/>
    </row>
    <row r="51" spans="1:7" ht="13.5" thickBot="1">
      <c r="A51" s="252"/>
      <c r="B51" s="253"/>
      <c r="C51" s="253"/>
      <c r="D51" s="253"/>
      <c r="E51" s="254"/>
      <c r="F51" s="254">
        <f>E51*D51</f>
        <v>0</v>
      </c>
      <c r="G51" s="266"/>
    </row>
    <row r="52" spans="1:7" ht="12.75">
      <c r="A52" s="223"/>
      <c r="B52" s="223"/>
      <c r="C52" s="223"/>
      <c r="D52" s="223"/>
      <c r="E52" s="222"/>
      <c r="F52" s="222"/>
      <c r="G52" s="223"/>
    </row>
    <row r="53" spans="1:7" ht="12.75">
      <c r="A53" s="223"/>
      <c r="B53" s="223"/>
      <c r="C53" s="223"/>
      <c r="D53" s="223"/>
      <c r="E53" s="222"/>
      <c r="F53" s="222"/>
      <c r="G53" s="223"/>
    </row>
    <row r="54" spans="1:7" ht="12.75">
      <c r="A54" s="223"/>
      <c r="B54" s="223"/>
      <c r="C54" s="223"/>
      <c r="D54" s="223"/>
      <c r="E54" s="222"/>
      <c r="F54" s="222"/>
      <c r="G54" s="223"/>
    </row>
    <row r="55" spans="1:7" ht="12.75">
      <c r="A55" s="223"/>
      <c r="B55" s="223"/>
      <c r="C55" s="223"/>
      <c r="D55" s="223"/>
      <c r="E55" s="222"/>
      <c r="F55" s="222"/>
      <c r="G55" s="223"/>
    </row>
    <row r="56" spans="1:7" ht="12.75">
      <c r="A56" s="223"/>
      <c r="B56" s="223"/>
      <c r="C56" s="223"/>
      <c r="D56" s="223"/>
      <c r="E56" s="222"/>
      <c r="F56" s="222"/>
      <c r="G56" s="223"/>
    </row>
    <row r="57" spans="1:7" ht="12.75">
      <c r="A57" s="223"/>
      <c r="B57" s="223"/>
      <c r="C57" s="223"/>
      <c r="D57" s="223"/>
      <c r="E57" s="222"/>
      <c r="F57" s="222"/>
      <c r="G57" s="223"/>
    </row>
    <row r="58" spans="1:7" ht="12.75">
      <c r="A58" s="223"/>
      <c r="B58" s="223"/>
      <c r="C58" s="223"/>
      <c r="D58" s="223"/>
      <c r="E58" s="222"/>
      <c r="F58" s="222"/>
      <c r="G58" s="223"/>
    </row>
    <row r="59" spans="1:7" ht="12.75">
      <c r="A59" s="223"/>
      <c r="B59" s="223"/>
      <c r="C59" s="223"/>
      <c r="D59" s="223"/>
      <c r="E59" s="222"/>
      <c r="F59" s="222"/>
      <c r="G59" s="223"/>
    </row>
    <row r="60" spans="1:7" ht="12.75">
      <c r="A60" s="223"/>
      <c r="B60" s="223"/>
      <c r="C60" s="223"/>
      <c r="D60" s="223"/>
      <c r="E60" s="222"/>
      <c r="F60" s="222"/>
      <c r="G60" s="223"/>
    </row>
    <row r="61" spans="1:7" ht="12.75">
      <c r="A61" s="223"/>
      <c r="B61" s="223"/>
      <c r="C61" s="223"/>
      <c r="D61" s="223"/>
      <c r="E61" s="222"/>
      <c r="F61" s="222"/>
      <c r="G61" s="223"/>
    </row>
    <row r="62" spans="1:7" ht="12.75">
      <c r="A62" s="223"/>
      <c r="B62" s="223"/>
      <c r="C62" s="223"/>
      <c r="D62" s="223"/>
      <c r="E62" s="222"/>
      <c r="F62" s="222"/>
      <c r="G62" s="223"/>
    </row>
    <row r="63" spans="1:7" ht="12.75">
      <c r="A63" s="223"/>
      <c r="B63" s="223"/>
      <c r="C63" s="223"/>
      <c r="D63" s="223"/>
      <c r="E63" s="222"/>
      <c r="F63" s="222"/>
      <c r="G63" s="223"/>
    </row>
    <row r="64" spans="1:7" ht="12.75">
      <c r="A64" s="223"/>
      <c r="B64" s="223"/>
      <c r="C64" s="223"/>
      <c r="D64" s="223"/>
      <c r="E64" s="222"/>
      <c r="F64" s="222"/>
      <c r="G64" s="223"/>
    </row>
    <row r="65" spans="1:7" ht="12.75">
      <c r="A65" s="223"/>
      <c r="B65" s="223"/>
      <c r="C65" s="223"/>
      <c r="D65" s="223"/>
      <c r="E65" s="222"/>
      <c r="F65" s="222"/>
      <c r="G65" s="223"/>
    </row>
    <row r="66" spans="1:7" ht="12.75">
      <c r="A66" s="223"/>
      <c r="B66" s="223"/>
      <c r="C66" s="223"/>
      <c r="D66" s="223"/>
      <c r="E66" s="222"/>
      <c r="F66" s="222"/>
      <c r="G66" s="223"/>
    </row>
    <row r="67" spans="1:7" ht="12.75">
      <c r="A67" s="223"/>
      <c r="B67" s="223"/>
      <c r="C67" s="223"/>
      <c r="D67" s="223"/>
      <c r="E67" s="222"/>
      <c r="F67" s="222"/>
      <c r="G67" s="223"/>
    </row>
    <row r="68" spans="1:7" ht="12.75">
      <c r="A68" s="223"/>
      <c r="B68" s="223"/>
      <c r="C68" s="223"/>
      <c r="D68" s="223"/>
      <c r="E68" s="222"/>
      <c r="F68" s="222"/>
      <c r="G68" s="223"/>
    </row>
    <row r="69" spans="1:7" ht="12.75">
      <c r="A69" s="223"/>
      <c r="B69" s="223"/>
      <c r="C69" s="223"/>
      <c r="D69" s="223"/>
      <c r="E69" s="222"/>
      <c r="F69" s="222"/>
      <c r="G69" s="223"/>
    </row>
    <row r="70" spans="1:7" ht="12.75">
      <c r="A70" s="223"/>
      <c r="B70" s="223"/>
      <c r="C70" s="223"/>
      <c r="D70" s="223"/>
      <c r="E70" s="222"/>
      <c r="F70" s="222"/>
      <c r="G70" s="223"/>
    </row>
    <row r="71" spans="1:7" ht="12.75">
      <c r="A71" s="223"/>
      <c r="B71" s="223"/>
      <c r="C71" s="223"/>
      <c r="D71" s="223"/>
      <c r="E71" s="222"/>
      <c r="F71" s="222"/>
      <c r="G71" s="223"/>
    </row>
    <row r="72" spans="1:7" ht="12.75">
      <c r="A72" s="223"/>
      <c r="B72" s="223"/>
      <c r="C72" s="223"/>
      <c r="D72" s="223"/>
      <c r="E72" s="222"/>
      <c r="F72" s="222"/>
      <c r="G72" s="223"/>
    </row>
    <row r="73" spans="1:7" ht="12.75">
      <c r="A73" s="223"/>
      <c r="B73" s="223"/>
      <c r="C73" s="223"/>
      <c r="D73" s="223"/>
      <c r="E73" s="222"/>
      <c r="F73" s="222"/>
      <c r="G73" s="223"/>
    </row>
    <row r="74" spans="1:7" ht="12.75">
      <c r="A74" s="223"/>
      <c r="B74" s="223"/>
      <c r="C74" s="223"/>
      <c r="D74" s="223"/>
      <c r="E74" s="222"/>
      <c r="F74" s="222"/>
      <c r="G74" s="223"/>
    </row>
    <row r="75" spans="1:7" ht="12.75">
      <c r="A75" s="223"/>
      <c r="B75" s="223"/>
      <c r="C75" s="223"/>
      <c r="D75" s="223"/>
      <c r="E75" s="222"/>
      <c r="F75" s="222"/>
      <c r="G75" s="223"/>
    </row>
    <row r="76" spans="1:7" ht="12.75">
      <c r="A76" s="223"/>
      <c r="B76" s="223"/>
      <c r="C76" s="223"/>
      <c r="D76" s="223"/>
      <c r="E76" s="222"/>
      <c r="F76" s="222"/>
      <c r="G76" s="223"/>
    </row>
    <row r="77" spans="1:7" ht="12.75">
      <c r="A77" s="223"/>
      <c r="B77" s="223"/>
      <c r="C77" s="223"/>
      <c r="D77" s="223"/>
      <c r="E77" s="222"/>
      <c r="F77" s="222"/>
      <c r="G77" s="223"/>
    </row>
    <row r="78" spans="1:7" ht="12.75">
      <c r="A78" s="223"/>
      <c r="B78" s="223"/>
      <c r="C78" s="223"/>
      <c r="D78" s="223"/>
      <c r="E78" s="222"/>
      <c r="F78" s="222"/>
      <c r="G78" s="223"/>
    </row>
    <row r="79" spans="1:7" ht="12.75">
      <c r="A79" s="223"/>
      <c r="B79" s="223"/>
      <c r="C79" s="223"/>
      <c r="D79" s="223"/>
      <c r="E79" s="222"/>
      <c r="F79" s="222"/>
      <c r="G79" s="223"/>
    </row>
    <row r="80" spans="1:7" ht="12.75">
      <c r="A80" s="223"/>
      <c r="B80" s="223"/>
      <c r="C80" s="223"/>
      <c r="D80" s="223"/>
      <c r="E80" s="222"/>
      <c r="F80" s="222"/>
      <c r="G80" s="223"/>
    </row>
    <row r="81" spans="1:7" ht="12.75">
      <c r="A81" s="223"/>
      <c r="B81" s="223"/>
      <c r="C81" s="223"/>
      <c r="D81" s="223"/>
      <c r="E81" s="222"/>
      <c r="F81" s="222"/>
      <c r="G81" s="223"/>
    </row>
    <row r="82" spans="1:7" ht="12.75">
      <c r="A82" s="223"/>
      <c r="B82" s="223"/>
      <c r="C82" s="223"/>
      <c r="D82" s="223"/>
      <c r="E82" s="222"/>
      <c r="F82" s="222"/>
      <c r="G82" s="223"/>
    </row>
    <row r="83" spans="1:7" ht="12.75">
      <c r="A83" s="223"/>
      <c r="B83" s="223"/>
      <c r="C83" s="223"/>
      <c r="D83" s="223"/>
      <c r="E83" s="222"/>
      <c r="F83" s="222"/>
      <c r="G83" s="223"/>
    </row>
    <row r="84" spans="1:7" ht="12.75">
      <c r="A84" s="223"/>
      <c r="B84" s="223"/>
      <c r="C84" s="223"/>
      <c r="D84" s="223"/>
      <c r="E84" s="222"/>
      <c r="F84" s="222"/>
      <c r="G84" s="223"/>
    </row>
    <row r="85" spans="1:7" ht="12.75">
      <c r="A85" s="223"/>
      <c r="B85" s="223"/>
      <c r="C85" s="223"/>
      <c r="D85" s="223"/>
      <c r="E85" s="222"/>
      <c r="F85" s="222"/>
      <c r="G85" s="223"/>
    </row>
    <row r="86" spans="1:7" ht="12.75">
      <c r="A86" s="223"/>
      <c r="B86" s="223"/>
      <c r="C86" s="223"/>
      <c r="D86" s="223"/>
      <c r="E86" s="222"/>
      <c r="F86" s="222"/>
      <c r="G86" s="223"/>
    </row>
    <row r="87" spans="1:7" ht="12.75">
      <c r="A87" s="223"/>
      <c r="B87" s="223"/>
      <c r="C87" s="223"/>
      <c r="D87" s="223"/>
      <c r="E87" s="222"/>
      <c r="F87" s="222"/>
      <c r="G87" s="223"/>
    </row>
    <row r="88" spans="1:7" ht="12.75">
      <c r="A88" s="223"/>
      <c r="B88" s="223"/>
      <c r="C88" s="223"/>
      <c r="D88" s="223"/>
      <c r="E88" s="222"/>
      <c r="F88" s="222"/>
      <c r="G88" s="223"/>
    </row>
    <row r="89" spans="1:7" ht="12.75">
      <c r="A89" s="223"/>
      <c r="B89" s="223"/>
      <c r="C89" s="223"/>
      <c r="D89" s="223"/>
      <c r="E89" s="222"/>
      <c r="F89" s="222"/>
      <c r="G89" s="223"/>
    </row>
    <row r="90" spans="1:7" ht="12.75">
      <c r="A90" s="223"/>
      <c r="B90" s="223"/>
      <c r="C90" s="223"/>
      <c r="D90" s="223"/>
      <c r="E90" s="222"/>
      <c r="F90" s="222"/>
      <c r="G90" s="223"/>
    </row>
    <row r="91" spans="1:7" ht="12.75">
      <c r="A91" s="223"/>
      <c r="B91" s="223"/>
      <c r="C91" s="223"/>
      <c r="D91" s="223"/>
      <c r="E91" s="222"/>
      <c r="F91" s="222"/>
      <c r="G91" s="223"/>
    </row>
    <row r="92" spans="1:7" ht="12.75">
      <c r="A92" s="223"/>
      <c r="B92" s="223"/>
      <c r="C92" s="223"/>
      <c r="D92" s="223"/>
      <c r="E92" s="222"/>
      <c r="F92" s="222"/>
      <c r="G92" s="223"/>
    </row>
    <row r="93" spans="1:7" ht="12.75">
      <c r="A93" s="223"/>
      <c r="B93" s="223"/>
      <c r="C93" s="223"/>
      <c r="D93" s="223"/>
      <c r="E93" s="222"/>
      <c r="F93" s="222"/>
      <c r="G93" s="223"/>
    </row>
    <row r="94" spans="1:7" ht="12.75">
      <c r="A94" s="223"/>
      <c r="B94" s="223"/>
      <c r="C94" s="223"/>
      <c r="D94" s="223"/>
      <c r="E94" s="222"/>
      <c r="F94" s="222"/>
      <c r="G94" s="223"/>
    </row>
    <row r="95" spans="1:7" ht="12.75">
      <c r="A95" s="223"/>
      <c r="B95" s="223"/>
      <c r="C95" s="223"/>
      <c r="D95" s="223"/>
      <c r="E95" s="222"/>
      <c r="F95" s="222"/>
      <c r="G95" s="223"/>
    </row>
    <row r="96" spans="1:7" ht="12.75">
      <c r="A96" s="223"/>
      <c r="B96" s="223"/>
      <c r="C96" s="223"/>
      <c r="D96" s="223"/>
      <c r="E96" s="222"/>
      <c r="F96" s="222"/>
      <c r="G96" s="223"/>
    </row>
    <row r="97" spans="1:7" ht="12.75">
      <c r="A97" s="223"/>
      <c r="B97" s="223"/>
      <c r="C97" s="223"/>
      <c r="D97" s="223"/>
      <c r="E97" s="222"/>
      <c r="F97" s="222"/>
      <c r="G97" s="223"/>
    </row>
    <row r="98" spans="1:7" ht="12.75">
      <c r="A98" s="223"/>
      <c r="B98" s="223"/>
      <c r="C98" s="223"/>
      <c r="D98" s="223"/>
      <c r="E98" s="222"/>
      <c r="F98" s="222"/>
      <c r="G98" s="223"/>
    </row>
    <row r="99" spans="1:7" ht="12.75">
      <c r="A99" s="223"/>
      <c r="B99" s="223"/>
      <c r="C99" s="223"/>
      <c r="D99" s="223"/>
      <c r="E99" s="222"/>
      <c r="F99" s="222"/>
      <c r="G99" s="223"/>
    </row>
    <row r="100" spans="1:7" ht="12.75">
      <c r="A100" s="223"/>
      <c r="B100" s="223"/>
      <c r="C100" s="223"/>
      <c r="D100" s="223"/>
      <c r="E100" s="222"/>
      <c r="F100" s="222"/>
      <c r="G100" s="223"/>
    </row>
    <row r="101" spans="1:7" ht="12.75">
      <c r="A101" s="223"/>
      <c r="B101" s="223"/>
      <c r="C101" s="223"/>
      <c r="D101" s="223"/>
      <c r="E101" s="222"/>
      <c r="F101" s="222"/>
      <c r="G101" s="223"/>
    </row>
    <row r="102" spans="1:7" ht="12.75">
      <c r="A102" s="223"/>
      <c r="B102" s="223"/>
      <c r="C102" s="223"/>
      <c r="D102" s="223"/>
      <c r="E102" s="222"/>
      <c r="F102" s="222"/>
      <c r="G102" s="223"/>
    </row>
    <row r="103" spans="1:7" ht="12.75">
      <c r="A103" s="223"/>
      <c r="B103" s="223"/>
      <c r="C103" s="223"/>
      <c r="D103" s="223"/>
      <c r="E103" s="222"/>
      <c r="F103" s="222"/>
      <c r="G103" s="223"/>
    </row>
    <row r="104" spans="1:7" ht="12.75">
      <c r="A104" s="223"/>
      <c r="B104" s="223"/>
      <c r="C104" s="223"/>
      <c r="D104" s="223"/>
      <c r="E104" s="222"/>
      <c r="F104" s="222"/>
      <c r="G104" s="223"/>
    </row>
    <row r="105" spans="1:7" ht="12.75">
      <c r="A105" s="223"/>
      <c r="B105" s="223"/>
      <c r="C105" s="223"/>
      <c r="D105" s="223"/>
      <c r="E105" s="222"/>
      <c r="F105" s="222"/>
      <c r="G105" s="223"/>
    </row>
    <row r="106" spans="1:7" ht="12.75">
      <c r="A106" s="223"/>
      <c r="B106" s="223"/>
      <c r="C106" s="223"/>
      <c r="D106" s="223"/>
      <c r="E106" s="222"/>
      <c r="F106" s="222"/>
      <c r="G106" s="223"/>
    </row>
    <row r="107" spans="1:7" ht="12.75">
      <c r="A107" s="223"/>
      <c r="B107" s="223"/>
      <c r="C107" s="223"/>
      <c r="D107" s="223"/>
      <c r="E107" s="222"/>
      <c r="F107" s="222"/>
      <c r="G107" s="223"/>
    </row>
    <row r="108" spans="1:7" ht="12.75">
      <c r="A108" s="223"/>
      <c r="B108" s="223"/>
      <c r="C108" s="223"/>
      <c r="D108" s="223"/>
      <c r="E108" s="222"/>
      <c r="F108" s="222"/>
      <c r="G108" s="223"/>
    </row>
    <row r="109" spans="1:7" ht="12.75">
      <c r="A109" s="223"/>
      <c r="B109" s="223"/>
      <c r="C109" s="223"/>
      <c r="D109" s="223"/>
      <c r="E109" s="222"/>
      <c r="F109" s="222"/>
      <c r="G109" s="223"/>
    </row>
    <row r="110" spans="1:7" ht="12.75">
      <c r="A110" s="223"/>
      <c r="B110" s="223"/>
      <c r="C110" s="223"/>
      <c r="D110" s="223"/>
      <c r="E110" s="222"/>
      <c r="F110" s="222"/>
      <c r="G110" s="223"/>
    </row>
    <row r="111" spans="1:7" ht="12.75">
      <c r="A111" s="223"/>
      <c r="B111" s="223"/>
      <c r="C111" s="223"/>
      <c r="D111" s="223"/>
      <c r="E111" s="222"/>
      <c r="F111" s="222"/>
      <c r="G111" s="223"/>
    </row>
    <row r="112" spans="1:7" ht="12.75">
      <c r="A112" s="223"/>
      <c r="B112" s="223"/>
      <c r="C112" s="223"/>
      <c r="D112" s="223"/>
      <c r="E112" s="222"/>
      <c r="F112" s="222"/>
      <c r="G112" s="223"/>
    </row>
    <row r="113" spans="1:7" ht="12.75">
      <c r="A113" s="223"/>
      <c r="B113" s="223"/>
      <c r="C113" s="223"/>
      <c r="D113" s="223"/>
      <c r="E113" s="222"/>
      <c r="F113" s="222"/>
      <c r="G113" s="223"/>
    </row>
    <row r="114" spans="1:7" ht="12.75">
      <c r="A114" s="223"/>
      <c r="B114" s="223"/>
      <c r="C114" s="223"/>
      <c r="D114" s="223"/>
      <c r="E114" s="222"/>
      <c r="F114" s="222"/>
      <c r="G114" s="223"/>
    </row>
    <row r="115" spans="1:7" ht="12.75">
      <c r="A115" s="223"/>
      <c r="B115" s="223"/>
      <c r="C115" s="223"/>
      <c r="D115" s="223"/>
      <c r="E115" s="222"/>
      <c r="F115" s="222"/>
      <c r="G115" s="223"/>
    </row>
    <row r="116" spans="1:7" ht="12.75">
      <c r="A116" s="223"/>
      <c r="B116" s="223"/>
      <c r="C116" s="223"/>
      <c r="D116" s="223"/>
      <c r="E116" s="222"/>
      <c r="F116" s="222"/>
      <c r="G116" s="223"/>
    </row>
    <row r="117" spans="1:7" ht="12.75">
      <c r="A117" s="223"/>
      <c r="B117" s="223"/>
      <c r="C117" s="223"/>
      <c r="D117" s="223"/>
      <c r="E117" s="222"/>
      <c r="F117" s="222"/>
      <c r="G117" s="223"/>
    </row>
    <row r="118" spans="1:7" ht="12.75">
      <c r="A118" s="223"/>
      <c r="B118" s="223"/>
      <c r="C118" s="223"/>
      <c r="D118" s="223"/>
      <c r="E118" s="222"/>
      <c r="F118" s="222"/>
      <c r="G118" s="223"/>
    </row>
    <row r="119" spans="1:7" ht="12.75">
      <c r="A119" s="223"/>
      <c r="B119" s="223"/>
      <c r="C119" s="223"/>
      <c r="D119" s="223"/>
      <c r="E119" s="222"/>
      <c r="F119" s="222"/>
      <c r="G119" s="223"/>
    </row>
    <row r="120" spans="1:7" ht="12.75">
      <c r="A120" s="223"/>
      <c r="B120" s="223"/>
      <c r="C120" s="223"/>
      <c r="D120" s="223"/>
      <c r="E120" s="222"/>
      <c r="F120" s="222"/>
      <c r="G120" s="223"/>
    </row>
    <row r="121" spans="1:7" ht="12.75">
      <c r="A121" s="223"/>
      <c r="B121" s="223"/>
      <c r="C121" s="223"/>
      <c r="D121" s="223"/>
      <c r="E121" s="222"/>
      <c r="F121" s="222"/>
      <c r="G121" s="223"/>
    </row>
    <row r="122" spans="1:7" ht="12.75">
      <c r="A122" s="223"/>
      <c r="B122" s="223"/>
      <c r="C122" s="223"/>
      <c r="D122" s="223"/>
      <c r="E122" s="222"/>
      <c r="F122" s="222"/>
      <c r="G122" s="223"/>
    </row>
    <row r="123" spans="1:7" ht="12.75">
      <c r="A123" s="223"/>
      <c r="B123" s="223"/>
      <c r="C123" s="223"/>
      <c r="D123" s="223"/>
      <c r="E123" s="222"/>
      <c r="F123" s="222"/>
      <c r="G123" s="223"/>
    </row>
    <row r="124" spans="1:7" ht="12.75">
      <c r="A124" s="223"/>
      <c r="B124" s="223"/>
      <c r="C124" s="223"/>
      <c r="D124" s="223"/>
      <c r="E124" s="222"/>
      <c r="F124" s="222"/>
      <c r="G124" s="223"/>
    </row>
    <row r="125" spans="1:7" ht="12.75">
      <c r="A125" s="223"/>
      <c r="B125" s="223"/>
      <c r="C125" s="223"/>
      <c r="D125" s="223"/>
      <c r="E125" s="222"/>
      <c r="F125" s="222"/>
      <c r="G125" s="223"/>
    </row>
    <row r="126" spans="1:7" ht="12.75">
      <c r="A126" s="223"/>
      <c r="B126" s="223"/>
      <c r="C126" s="223"/>
      <c r="D126" s="223"/>
      <c r="E126" s="222"/>
      <c r="F126" s="222"/>
      <c r="G126" s="223"/>
    </row>
    <row r="127" spans="1:7" ht="12.75">
      <c r="A127" s="223"/>
      <c r="B127" s="223"/>
      <c r="C127" s="223"/>
      <c r="D127" s="223"/>
      <c r="E127" s="222"/>
      <c r="F127" s="222"/>
      <c r="G127" s="223"/>
    </row>
    <row r="128" spans="1:7" ht="12.75">
      <c r="A128" s="223"/>
      <c r="B128" s="223"/>
      <c r="C128" s="223"/>
      <c r="D128" s="223"/>
      <c r="E128" s="222"/>
      <c r="F128" s="222"/>
      <c r="G128" s="223"/>
    </row>
    <row r="129" spans="1:7" ht="12.75">
      <c r="A129" s="223"/>
      <c r="B129" s="223"/>
      <c r="C129" s="223"/>
      <c r="D129" s="223"/>
      <c r="E129" s="222"/>
      <c r="F129" s="222"/>
      <c r="G129" s="223"/>
    </row>
    <row r="130" spans="1:7" ht="12.75">
      <c r="A130" s="223"/>
      <c r="B130" s="223"/>
      <c r="C130" s="223"/>
      <c r="D130" s="223"/>
      <c r="E130" s="222"/>
      <c r="F130" s="222"/>
      <c r="G130" s="223"/>
    </row>
    <row r="131" spans="1:7" ht="12.75">
      <c r="A131" s="223"/>
      <c r="B131" s="223"/>
      <c r="C131" s="223"/>
      <c r="D131" s="223"/>
      <c r="E131" s="222"/>
      <c r="F131" s="222"/>
      <c r="G131" s="223"/>
    </row>
    <row r="132" spans="1:7" ht="12.75">
      <c r="A132" s="223"/>
      <c r="B132" s="223"/>
      <c r="C132" s="223"/>
      <c r="D132" s="223"/>
      <c r="E132" s="222"/>
      <c r="F132" s="222"/>
      <c r="G132" s="223"/>
    </row>
    <row r="133" spans="1:7" ht="12.75">
      <c r="A133" s="223"/>
      <c r="B133" s="223"/>
      <c r="C133" s="223"/>
      <c r="D133" s="223"/>
      <c r="E133" s="222"/>
      <c r="F133" s="222"/>
      <c r="G133" s="223"/>
    </row>
    <row r="134" spans="1:7" ht="12.75">
      <c r="A134" s="223"/>
      <c r="B134" s="223"/>
      <c r="C134" s="223"/>
      <c r="D134" s="223"/>
      <c r="E134" s="222"/>
      <c r="F134" s="222"/>
      <c r="G134" s="223"/>
    </row>
    <row r="135" spans="1:7" ht="12.75">
      <c r="A135" s="223"/>
      <c r="B135" s="223"/>
      <c r="C135" s="223"/>
      <c r="D135" s="223"/>
      <c r="E135" s="222"/>
      <c r="F135" s="222"/>
      <c r="G135" s="223"/>
    </row>
    <row r="136" spans="1:7" ht="12.75">
      <c r="A136" s="223"/>
      <c r="B136" s="223"/>
      <c r="C136" s="223"/>
      <c r="D136" s="223"/>
      <c r="E136" s="222"/>
      <c r="F136" s="222"/>
      <c r="G136" s="223"/>
    </row>
    <row r="137" spans="1:7" ht="12.75">
      <c r="A137" s="223"/>
      <c r="B137" s="223"/>
      <c r="C137" s="223"/>
      <c r="D137" s="223"/>
      <c r="E137" s="222"/>
      <c r="F137" s="222"/>
      <c r="G137" s="223"/>
    </row>
    <row r="138" spans="1:7" ht="12.75">
      <c r="A138" s="223"/>
      <c r="B138" s="223"/>
      <c r="C138" s="223"/>
      <c r="D138" s="223"/>
      <c r="E138" s="222"/>
      <c r="F138" s="222"/>
      <c r="G138" s="223"/>
    </row>
    <row r="139" spans="1:7" ht="12.75">
      <c r="A139" s="223"/>
      <c r="B139" s="223"/>
      <c r="C139" s="223"/>
      <c r="D139" s="223"/>
      <c r="E139" s="222"/>
      <c r="F139" s="222"/>
      <c r="G139" s="223"/>
    </row>
    <row r="140" spans="1:7" ht="12.75">
      <c r="A140" s="223"/>
      <c r="B140" s="223"/>
      <c r="C140" s="223"/>
      <c r="D140" s="223"/>
      <c r="E140" s="222"/>
      <c r="F140" s="222"/>
      <c r="G140" s="223"/>
    </row>
    <row r="141" spans="1:7" ht="12.75">
      <c r="A141" s="223"/>
      <c r="B141" s="223"/>
      <c r="C141" s="223"/>
      <c r="D141" s="223"/>
      <c r="E141" s="222"/>
      <c r="F141" s="222"/>
      <c r="G141" s="223"/>
    </row>
    <row r="142" spans="1:7" ht="12.75">
      <c r="A142" s="223"/>
      <c r="B142" s="223"/>
      <c r="C142" s="223"/>
      <c r="D142" s="223"/>
      <c r="E142" s="222"/>
      <c r="F142" s="222"/>
      <c r="G142" s="223"/>
    </row>
    <row r="143" spans="1:7" ht="12.75">
      <c r="A143" s="223"/>
      <c r="B143" s="223"/>
      <c r="C143" s="223"/>
      <c r="D143" s="223"/>
      <c r="E143" s="222"/>
      <c r="F143" s="222"/>
      <c r="G143" s="223"/>
    </row>
    <row r="144" spans="1:7" ht="12.75">
      <c r="A144" s="223"/>
      <c r="B144" s="223"/>
      <c r="C144" s="223"/>
      <c r="D144" s="223"/>
      <c r="E144" s="222"/>
      <c r="F144" s="222"/>
      <c r="G144" s="223"/>
    </row>
    <row r="145" spans="1:7" ht="12.75">
      <c r="A145" s="223"/>
      <c r="B145" s="223"/>
      <c r="C145" s="223"/>
      <c r="D145" s="223"/>
      <c r="E145" s="222"/>
      <c r="F145" s="222"/>
      <c r="G145" s="223"/>
    </row>
    <row r="146" spans="1:7" ht="12.75">
      <c r="A146" s="223"/>
      <c r="B146" s="223"/>
      <c r="C146" s="223"/>
      <c r="D146" s="223"/>
      <c r="E146" s="222"/>
      <c r="F146" s="222"/>
      <c r="G146" s="223"/>
    </row>
    <row r="147" spans="1:7" ht="12.75">
      <c r="A147" s="223"/>
      <c r="B147" s="223"/>
      <c r="C147" s="223"/>
      <c r="D147" s="223"/>
      <c r="E147" s="222"/>
      <c r="F147" s="222"/>
      <c r="G147" s="223"/>
    </row>
    <row r="148" spans="1:7" ht="12.75">
      <c r="A148" s="223"/>
      <c r="B148" s="223"/>
      <c r="C148" s="223"/>
      <c r="D148" s="223"/>
      <c r="E148" s="222"/>
      <c r="F148" s="222"/>
      <c r="G148" s="223"/>
    </row>
    <row r="149" spans="1:7" ht="12.75">
      <c r="A149" s="223"/>
      <c r="B149" s="223"/>
      <c r="C149" s="223"/>
      <c r="D149" s="223"/>
      <c r="E149" s="222"/>
      <c r="F149" s="222"/>
      <c r="G149" s="223"/>
    </row>
    <row r="150" spans="1:7" ht="12.75">
      <c r="A150" s="223"/>
      <c r="B150" s="223"/>
      <c r="C150" s="223"/>
      <c r="D150" s="223"/>
      <c r="E150" s="222"/>
      <c r="F150" s="222"/>
      <c r="G150" s="223"/>
    </row>
    <row r="151" spans="1:7" ht="12.75">
      <c r="A151" s="223"/>
      <c r="B151" s="223"/>
      <c r="C151" s="223"/>
      <c r="D151" s="223"/>
      <c r="E151" s="222"/>
      <c r="F151" s="222"/>
      <c r="G151" s="223"/>
    </row>
    <row r="152" spans="1:7" ht="12.75">
      <c r="A152" s="223"/>
      <c r="B152" s="223"/>
      <c r="C152" s="223"/>
      <c r="D152" s="223"/>
      <c r="E152" s="222"/>
      <c r="F152" s="222"/>
      <c r="G152" s="223"/>
    </row>
    <row r="153" spans="1:7" ht="12.75">
      <c r="A153" s="223"/>
      <c r="B153" s="223"/>
      <c r="C153" s="223"/>
      <c r="D153" s="223"/>
      <c r="E153" s="222"/>
      <c r="F153" s="222"/>
      <c r="G153" s="223"/>
    </row>
    <row r="154" spans="1:7" ht="12.75">
      <c r="A154" s="223"/>
      <c r="B154" s="223"/>
      <c r="C154" s="223"/>
      <c r="D154" s="223"/>
      <c r="E154" s="222"/>
      <c r="F154" s="222"/>
      <c r="G154" s="223"/>
    </row>
    <row r="155" spans="1:7" ht="12.75">
      <c r="A155" s="223"/>
      <c r="B155" s="223"/>
      <c r="C155" s="223"/>
      <c r="D155" s="223"/>
      <c r="E155" s="222"/>
      <c r="F155" s="222"/>
      <c r="G155" s="223"/>
    </row>
    <row r="156" spans="1:7" ht="12.75">
      <c r="A156" s="223"/>
      <c r="B156" s="223"/>
      <c r="C156" s="223"/>
      <c r="D156" s="223"/>
      <c r="E156" s="222"/>
      <c r="F156" s="222"/>
      <c r="G156" s="223"/>
    </row>
    <row r="157" spans="1:7" ht="12.75">
      <c r="A157" s="223"/>
      <c r="B157" s="223"/>
      <c r="C157" s="223"/>
      <c r="D157" s="223"/>
      <c r="E157" s="222"/>
      <c r="F157" s="222"/>
      <c r="G157" s="223"/>
    </row>
    <row r="158" spans="1:7" ht="12.75">
      <c r="A158" s="223"/>
      <c r="B158" s="223"/>
      <c r="C158" s="223"/>
      <c r="D158" s="223"/>
      <c r="E158" s="222"/>
      <c r="F158" s="222"/>
      <c r="G158" s="223"/>
    </row>
    <row r="159" spans="1:7" ht="12.75">
      <c r="A159" s="223"/>
      <c r="B159" s="223"/>
      <c r="C159" s="223"/>
      <c r="D159" s="223"/>
      <c r="E159" s="222"/>
      <c r="F159" s="222"/>
      <c r="G159" s="223"/>
    </row>
    <row r="160" spans="1:7" ht="12.75">
      <c r="A160" s="223"/>
      <c r="B160" s="223"/>
      <c r="C160" s="223"/>
      <c r="D160" s="223"/>
      <c r="E160" s="222"/>
      <c r="F160" s="222"/>
      <c r="G160" s="223"/>
    </row>
    <row r="161" spans="1:7" ht="12.75">
      <c r="A161" s="223"/>
      <c r="B161" s="223"/>
      <c r="C161" s="223"/>
      <c r="D161" s="223"/>
      <c r="E161" s="222"/>
      <c r="F161" s="222"/>
      <c r="G161" s="223"/>
    </row>
    <row r="162" spans="1:7" ht="12.75">
      <c r="A162" s="223"/>
      <c r="B162" s="223"/>
      <c r="C162" s="223"/>
      <c r="D162" s="223"/>
      <c r="E162" s="222"/>
      <c r="F162" s="222"/>
      <c r="G162" s="223"/>
    </row>
    <row r="163" spans="1:7" ht="12.75">
      <c r="A163" s="223"/>
      <c r="B163" s="223"/>
      <c r="C163" s="223"/>
      <c r="D163" s="223"/>
      <c r="E163" s="222"/>
      <c r="F163" s="222"/>
      <c r="G163" s="223"/>
    </row>
    <row r="164" spans="1:7" ht="12.75">
      <c r="A164" s="223"/>
      <c r="B164" s="223"/>
      <c r="C164" s="223"/>
      <c r="D164" s="223"/>
      <c r="E164" s="222"/>
      <c r="F164" s="222"/>
      <c r="G164" s="223"/>
    </row>
    <row r="165" spans="1:7" ht="12.75">
      <c r="A165" s="223"/>
      <c r="B165" s="223"/>
      <c r="C165" s="223"/>
      <c r="D165" s="223"/>
      <c r="E165" s="222"/>
      <c r="F165" s="222"/>
      <c r="G165" s="223"/>
    </row>
    <row r="166" spans="1:7" ht="12.75">
      <c r="A166" s="223"/>
      <c r="B166" s="223"/>
      <c r="C166" s="223"/>
      <c r="D166" s="223"/>
      <c r="E166" s="222"/>
      <c r="F166" s="222"/>
      <c r="G166" s="223"/>
    </row>
    <row r="167" spans="1:7" ht="12.75">
      <c r="A167" s="223"/>
      <c r="B167" s="223"/>
      <c r="C167" s="223"/>
      <c r="D167" s="223"/>
      <c r="E167" s="222"/>
      <c r="F167" s="222"/>
      <c r="G167" s="223"/>
    </row>
    <row r="168" spans="1:7" ht="12.75">
      <c r="A168" s="223"/>
      <c r="B168" s="223"/>
      <c r="C168" s="223"/>
      <c r="D168" s="223"/>
      <c r="E168" s="222"/>
      <c r="F168" s="222"/>
      <c r="G168" s="223"/>
    </row>
    <row r="169" spans="1:7" ht="12.75">
      <c r="A169" s="223"/>
      <c r="B169" s="223"/>
      <c r="C169" s="223"/>
      <c r="D169" s="223"/>
      <c r="E169" s="222"/>
      <c r="F169" s="222"/>
      <c r="G169" s="223"/>
    </row>
    <row r="170" spans="1:7" ht="12.75">
      <c r="A170" s="223"/>
      <c r="B170" s="223"/>
      <c r="C170" s="223"/>
      <c r="D170" s="223"/>
      <c r="E170" s="222"/>
      <c r="F170" s="222"/>
      <c r="G170" s="223"/>
    </row>
    <row r="171" spans="1:7" ht="12.75">
      <c r="A171" s="223"/>
      <c r="B171" s="223"/>
      <c r="C171" s="223"/>
      <c r="D171" s="223"/>
      <c r="E171" s="222"/>
      <c r="F171" s="222"/>
      <c r="G171" s="223"/>
    </row>
    <row r="172" spans="1:7" ht="12.75">
      <c r="A172" s="223"/>
      <c r="B172" s="223"/>
      <c r="C172" s="223"/>
      <c r="D172" s="223"/>
      <c r="E172" s="222"/>
      <c r="F172" s="222"/>
      <c r="G172" s="223"/>
    </row>
    <row r="173" spans="1:7" ht="12.75">
      <c r="A173" s="223"/>
      <c r="B173" s="223"/>
      <c r="C173" s="223"/>
      <c r="D173" s="223"/>
      <c r="E173" s="222"/>
      <c r="F173" s="222"/>
      <c r="G173" s="223"/>
    </row>
    <row r="174" spans="1:7" ht="12.75">
      <c r="A174" s="223"/>
      <c r="B174" s="223"/>
      <c r="C174" s="223"/>
      <c r="D174" s="223"/>
      <c r="E174" s="222"/>
      <c r="F174" s="222"/>
      <c r="G174" s="223"/>
    </row>
    <row r="175" spans="1:7" ht="12.75">
      <c r="A175" s="223"/>
      <c r="B175" s="223"/>
      <c r="C175" s="223"/>
      <c r="D175" s="223"/>
      <c r="E175" s="222"/>
      <c r="F175" s="222"/>
      <c r="G175" s="223"/>
    </row>
    <row r="176" spans="1:7" ht="12.75">
      <c r="A176" s="223"/>
      <c r="B176" s="223"/>
      <c r="C176" s="223"/>
      <c r="D176" s="223"/>
      <c r="E176" s="222"/>
      <c r="F176" s="222"/>
      <c r="G176" s="223"/>
    </row>
    <row r="177" spans="1:7" ht="12.75">
      <c r="A177" s="223"/>
      <c r="B177" s="223"/>
      <c r="C177" s="223"/>
      <c r="D177" s="223"/>
      <c r="E177" s="222"/>
      <c r="F177" s="222"/>
      <c r="G177" s="223"/>
    </row>
    <row r="178" spans="1:7" ht="12.75">
      <c r="A178" s="223"/>
      <c r="B178" s="223"/>
      <c r="C178" s="223"/>
      <c r="D178" s="223"/>
      <c r="E178" s="222"/>
      <c r="F178" s="222"/>
      <c r="G178" s="223"/>
    </row>
    <row r="179" spans="1:7" ht="12.75">
      <c r="A179" s="223"/>
      <c r="B179" s="223"/>
      <c r="C179" s="223"/>
      <c r="D179" s="223"/>
      <c r="E179" s="222"/>
      <c r="F179" s="222"/>
      <c r="G179" s="223"/>
    </row>
    <row r="180" spans="1:7" ht="12.75">
      <c r="A180" s="223"/>
      <c r="B180" s="223"/>
      <c r="C180" s="223"/>
      <c r="D180" s="223"/>
      <c r="E180" s="222"/>
      <c r="F180" s="222"/>
      <c r="G180" s="223"/>
    </row>
    <row r="181" spans="1:7" ht="12.75">
      <c r="A181" s="223"/>
      <c r="B181" s="223"/>
      <c r="C181" s="223"/>
      <c r="D181" s="223"/>
      <c r="E181" s="222"/>
      <c r="F181" s="222"/>
      <c r="G181" s="223"/>
    </row>
    <row r="182" spans="1:7" ht="12.75">
      <c r="A182" s="223"/>
      <c r="B182" s="223"/>
      <c r="C182" s="223"/>
      <c r="D182" s="223"/>
      <c r="E182" s="222"/>
      <c r="F182" s="222"/>
      <c r="G182" s="223"/>
    </row>
    <row r="183" spans="1:7" ht="12.75">
      <c r="A183" s="223"/>
      <c r="B183" s="223"/>
      <c r="C183" s="223"/>
      <c r="D183" s="223"/>
      <c r="E183" s="222"/>
      <c r="F183" s="222"/>
      <c r="G183" s="223"/>
    </row>
    <row r="184" spans="1:7" ht="12.75">
      <c r="A184" s="223"/>
      <c r="B184" s="223"/>
      <c r="C184" s="223"/>
      <c r="D184" s="223"/>
      <c r="E184" s="222"/>
      <c r="F184" s="222"/>
      <c r="G184" s="223"/>
    </row>
    <row r="185" spans="1:7" ht="12.75">
      <c r="A185" s="223"/>
      <c r="B185" s="223"/>
      <c r="C185" s="223"/>
      <c r="D185" s="223"/>
      <c r="E185" s="222"/>
      <c r="F185" s="222"/>
      <c r="G185" s="223"/>
    </row>
    <row r="186" spans="1:7" ht="12.75">
      <c r="A186" s="223"/>
      <c r="B186" s="223"/>
      <c r="C186" s="223"/>
      <c r="D186" s="223"/>
      <c r="E186" s="222"/>
      <c r="F186" s="222"/>
      <c r="G186" s="223"/>
    </row>
    <row r="187" spans="1:7" ht="12.75">
      <c r="A187" s="223"/>
      <c r="B187" s="223"/>
      <c r="C187" s="223"/>
      <c r="D187" s="223"/>
      <c r="E187" s="222"/>
      <c r="F187" s="222"/>
      <c r="G187" s="223"/>
    </row>
    <row r="188" spans="1:7" ht="12.75">
      <c r="A188" s="223"/>
      <c r="B188" s="223"/>
      <c r="C188" s="223"/>
      <c r="D188" s="223"/>
      <c r="E188" s="222"/>
      <c r="F188" s="222"/>
      <c r="G188" s="223"/>
    </row>
    <row r="189" spans="1:7" ht="12.75">
      <c r="A189" s="223"/>
      <c r="B189" s="223"/>
      <c r="C189" s="223"/>
      <c r="D189" s="223"/>
      <c r="E189" s="222"/>
      <c r="F189" s="222"/>
      <c r="G189" s="223"/>
    </row>
    <row r="190" spans="1:7" ht="12.75">
      <c r="A190" s="223"/>
      <c r="B190" s="223"/>
      <c r="C190" s="223"/>
      <c r="D190" s="223"/>
      <c r="E190" s="222"/>
      <c r="F190" s="222"/>
      <c r="G190" s="223"/>
    </row>
    <row r="191" spans="1:7" ht="12.75">
      <c r="A191" s="223"/>
      <c r="B191" s="223"/>
      <c r="C191" s="223"/>
      <c r="D191" s="223"/>
      <c r="E191" s="222"/>
      <c r="F191" s="222"/>
      <c r="G191" s="223"/>
    </row>
    <row r="192" spans="1:7" ht="12.75">
      <c r="A192" s="223"/>
      <c r="B192" s="223"/>
      <c r="C192" s="223"/>
      <c r="D192" s="223"/>
      <c r="E192" s="222"/>
      <c r="F192" s="222"/>
      <c r="G192" s="223"/>
    </row>
    <row r="193" spans="1:7" ht="12.75">
      <c r="A193" s="223"/>
      <c r="B193" s="223"/>
      <c r="C193" s="223"/>
      <c r="D193" s="223"/>
      <c r="E193" s="222"/>
      <c r="F193" s="222"/>
      <c r="G193" s="223"/>
    </row>
    <row r="194" spans="1:7" ht="12.75">
      <c r="A194" s="223"/>
      <c r="B194" s="223"/>
      <c r="C194" s="223"/>
      <c r="D194" s="223"/>
      <c r="E194" s="222"/>
      <c r="F194" s="222"/>
      <c r="G194" s="223"/>
    </row>
    <row r="195" spans="1:7" ht="12.75">
      <c r="A195" s="223"/>
      <c r="B195" s="223"/>
      <c r="C195" s="223"/>
      <c r="D195" s="223"/>
      <c r="E195" s="222"/>
      <c r="F195" s="222"/>
      <c r="G195" s="223"/>
    </row>
    <row r="196" spans="1:7" ht="12.75">
      <c r="A196" s="223"/>
      <c r="B196" s="223"/>
      <c r="C196" s="223"/>
      <c r="D196" s="223"/>
      <c r="E196" s="222"/>
      <c r="F196" s="222"/>
      <c r="G196" s="223"/>
    </row>
    <row r="197" spans="1:7" ht="12.75">
      <c r="A197" s="223"/>
      <c r="B197" s="223"/>
      <c r="C197" s="223"/>
      <c r="D197" s="223"/>
      <c r="E197" s="222"/>
      <c r="F197" s="222"/>
      <c r="G197" s="223"/>
    </row>
    <row r="198" spans="1:7" ht="12.75">
      <c r="A198" s="223"/>
      <c r="B198" s="223"/>
      <c r="C198" s="223"/>
      <c r="D198" s="223"/>
      <c r="E198" s="222"/>
      <c r="F198" s="222"/>
      <c r="G198" s="223"/>
    </row>
    <row r="199" spans="1:7" ht="12.75">
      <c r="A199" s="223"/>
      <c r="B199" s="223"/>
      <c r="C199" s="223"/>
      <c r="D199" s="223"/>
      <c r="E199" s="222"/>
      <c r="F199" s="222"/>
      <c r="G199" s="223"/>
    </row>
    <row r="200" spans="1:7" ht="12.75">
      <c r="A200" s="223"/>
      <c r="B200" s="223"/>
      <c r="C200" s="223"/>
      <c r="D200" s="223"/>
      <c r="E200" s="222"/>
      <c r="F200" s="222"/>
      <c r="G200" s="223"/>
    </row>
    <row r="201" spans="1:7" ht="12.75">
      <c r="A201" s="223"/>
      <c r="B201" s="223"/>
      <c r="C201" s="223"/>
      <c r="D201" s="223"/>
      <c r="E201" s="222"/>
      <c r="F201" s="222"/>
      <c r="G201" s="223"/>
    </row>
    <row r="202" spans="1:7" ht="12.75">
      <c r="A202" s="223"/>
      <c r="B202" s="223"/>
      <c r="C202" s="223"/>
      <c r="D202" s="223"/>
      <c r="E202" s="222"/>
      <c r="F202" s="222"/>
      <c r="G202" s="223"/>
    </row>
    <row r="203" spans="1:7" ht="12.75">
      <c r="A203" s="223"/>
      <c r="B203" s="223"/>
      <c r="C203" s="223"/>
      <c r="D203" s="223"/>
      <c r="E203" s="222"/>
      <c r="F203" s="222"/>
      <c r="G203" s="223"/>
    </row>
    <row r="204" spans="1:7" ht="12.75">
      <c r="A204" s="223"/>
      <c r="B204" s="223"/>
      <c r="C204" s="223"/>
      <c r="D204" s="223"/>
      <c r="E204" s="222"/>
      <c r="F204" s="222"/>
      <c r="G204" s="223"/>
    </row>
    <row r="205" spans="1:7" ht="12.75">
      <c r="A205" s="223"/>
      <c r="B205" s="223"/>
      <c r="C205" s="223"/>
      <c r="D205" s="223"/>
      <c r="E205" s="222"/>
      <c r="F205" s="222"/>
      <c r="G205" s="223"/>
    </row>
    <row r="206" spans="1:7" ht="12.75">
      <c r="A206" s="223"/>
      <c r="B206" s="223"/>
      <c r="C206" s="223"/>
      <c r="D206" s="223"/>
      <c r="E206" s="222"/>
      <c r="F206" s="222"/>
      <c r="G206" s="223"/>
    </row>
    <row r="207" spans="1:7" ht="12.75">
      <c r="A207" s="223"/>
      <c r="B207" s="223"/>
      <c r="C207" s="223"/>
      <c r="D207" s="223"/>
      <c r="E207" s="222"/>
      <c r="F207" s="222"/>
      <c r="G207" s="223"/>
    </row>
    <row r="208" spans="1:7" ht="12.75">
      <c r="A208" s="223"/>
      <c r="B208" s="223"/>
      <c r="C208" s="223"/>
      <c r="D208" s="223"/>
      <c r="E208" s="222"/>
      <c r="F208" s="222"/>
      <c r="G208" s="223"/>
    </row>
    <row r="209" spans="1:7" ht="12.75">
      <c r="A209" s="223"/>
      <c r="B209" s="223"/>
      <c r="C209" s="223"/>
      <c r="D209" s="223"/>
      <c r="E209" s="222"/>
      <c r="F209" s="222"/>
      <c r="G209" s="223"/>
    </row>
    <row r="210" spans="1:7" ht="12.75">
      <c r="A210" s="223"/>
      <c r="B210" s="223"/>
      <c r="C210" s="223"/>
      <c r="D210" s="223"/>
      <c r="E210" s="222"/>
      <c r="F210" s="222"/>
      <c r="G210" s="223"/>
    </row>
    <row r="211" spans="1:7" ht="12.75">
      <c r="A211" s="223"/>
      <c r="B211" s="223"/>
      <c r="C211" s="223"/>
      <c r="D211" s="223"/>
      <c r="E211" s="222"/>
      <c r="F211" s="222"/>
      <c r="G211" s="223"/>
    </row>
    <row r="212" spans="1:7" ht="12.75">
      <c r="A212" s="223"/>
      <c r="B212" s="223"/>
      <c r="C212" s="223"/>
      <c r="D212" s="223"/>
      <c r="E212" s="222"/>
      <c r="F212" s="222"/>
      <c r="G212" s="223"/>
    </row>
    <row r="213" spans="1:7" ht="12.75">
      <c r="A213" s="223"/>
      <c r="B213" s="223"/>
      <c r="C213" s="223"/>
      <c r="D213" s="223"/>
      <c r="E213" s="222"/>
      <c r="F213" s="222"/>
      <c r="G213" s="223"/>
    </row>
    <row r="214" spans="1:7" ht="12.75">
      <c r="A214" s="223"/>
      <c r="B214" s="223"/>
      <c r="C214" s="223"/>
      <c r="D214" s="223"/>
      <c r="E214" s="222"/>
      <c r="F214" s="222"/>
      <c r="G214" s="223"/>
    </row>
    <row r="215" spans="1:7" ht="12.75">
      <c r="A215" s="223"/>
      <c r="B215" s="223"/>
      <c r="C215" s="223"/>
      <c r="D215" s="223"/>
      <c r="E215" s="222"/>
      <c r="F215" s="222"/>
      <c r="G215" s="223"/>
    </row>
    <row r="216" spans="1:7" ht="12.75">
      <c r="A216" s="223"/>
      <c r="B216" s="223"/>
      <c r="C216" s="223"/>
      <c r="D216" s="223"/>
      <c r="E216" s="222"/>
      <c r="F216" s="222"/>
      <c r="G216" s="223"/>
    </row>
    <row r="217" spans="1:7" ht="12.75">
      <c r="A217" s="223"/>
      <c r="B217" s="223"/>
      <c r="C217" s="223"/>
      <c r="D217" s="223"/>
      <c r="E217" s="222"/>
      <c r="F217" s="222"/>
      <c r="G217" s="223"/>
    </row>
    <row r="218" spans="1:7" ht="12.75">
      <c r="A218" s="223"/>
      <c r="B218" s="223"/>
      <c r="C218" s="223"/>
      <c r="D218" s="223"/>
      <c r="E218" s="222"/>
      <c r="F218" s="222"/>
      <c r="G218" s="223"/>
    </row>
    <row r="219" spans="1:7" ht="12.75">
      <c r="A219" s="223"/>
      <c r="B219" s="223"/>
      <c r="C219" s="223"/>
      <c r="D219" s="223"/>
      <c r="E219" s="222"/>
      <c r="F219" s="222"/>
      <c r="G219" s="223"/>
    </row>
    <row r="220" spans="1:7" ht="12.75">
      <c r="A220" s="223"/>
      <c r="B220" s="223"/>
      <c r="C220" s="223"/>
      <c r="D220" s="223"/>
      <c r="E220" s="222"/>
      <c r="F220" s="222"/>
      <c r="G220" s="223"/>
    </row>
    <row r="221" spans="1:7" ht="12.75">
      <c r="A221" s="223"/>
      <c r="B221" s="223"/>
      <c r="C221" s="223"/>
      <c r="D221" s="223"/>
      <c r="E221" s="222"/>
      <c r="F221" s="222"/>
      <c r="G221" s="223"/>
    </row>
    <row r="222" spans="1:7" ht="12.75">
      <c r="A222" s="223"/>
      <c r="B222" s="223"/>
      <c r="C222" s="223"/>
      <c r="D222" s="223"/>
      <c r="E222" s="222"/>
      <c r="F222" s="222"/>
      <c r="G222" s="223"/>
    </row>
    <row r="223" spans="1:7" ht="12.75">
      <c r="A223" s="223"/>
      <c r="B223" s="223"/>
      <c r="C223" s="223"/>
      <c r="D223" s="223"/>
      <c r="E223" s="222"/>
      <c r="F223" s="222"/>
      <c r="G223" s="223"/>
    </row>
    <row r="224" spans="1:7" ht="12.75">
      <c r="A224" s="223"/>
      <c r="B224" s="223"/>
      <c r="C224" s="223"/>
      <c r="D224" s="223"/>
      <c r="E224" s="222"/>
      <c r="F224" s="222"/>
      <c r="G224" s="223"/>
    </row>
    <row r="225" spans="1:7" ht="12.75">
      <c r="A225" s="223"/>
      <c r="B225" s="223"/>
      <c r="C225" s="223"/>
      <c r="D225" s="223"/>
      <c r="E225" s="222"/>
      <c r="F225" s="222"/>
      <c r="G225" s="223"/>
    </row>
    <row r="226" spans="1:7" ht="12.75">
      <c r="A226" s="223"/>
      <c r="B226" s="223"/>
      <c r="C226" s="223"/>
      <c r="D226" s="223"/>
      <c r="E226" s="222"/>
      <c r="F226" s="222"/>
      <c r="G226" s="223"/>
    </row>
    <row r="227" spans="1:7" ht="12.75">
      <c r="A227" s="223"/>
      <c r="B227" s="223"/>
      <c r="C227" s="223"/>
      <c r="D227" s="223"/>
      <c r="E227" s="222"/>
      <c r="F227" s="222"/>
      <c r="G227" s="223"/>
    </row>
    <row r="228" spans="1:7" ht="12.75">
      <c r="A228" s="223"/>
      <c r="B228" s="223"/>
      <c r="C228" s="223"/>
      <c r="D228" s="223"/>
      <c r="E228" s="222"/>
      <c r="F228" s="222"/>
      <c r="G228" s="223"/>
    </row>
    <row r="229" spans="1:7" ht="12.75">
      <c r="A229" s="223"/>
      <c r="B229" s="223"/>
      <c r="C229" s="223"/>
      <c r="D229" s="223"/>
      <c r="E229" s="222"/>
      <c r="F229" s="222"/>
      <c r="G229" s="223"/>
    </row>
    <row r="230" spans="1:7" ht="12.75">
      <c r="A230" s="223"/>
      <c r="B230" s="223"/>
      <c r="C230" s="223"/>
      <c r="D230" s="223"/>
      <c r="E230" s="222"/>
      <c r="F230" s="222"/>
      <c r="G230" s="223"/>
    </row>
    <row r="231" spans="1:7" ht="12.75">
      <c r="A231" s="223"/>
      <c r="B231" s="223"/>
      <c r="C231" s="223"/>
      <c r="D231" s="223"/>
      <c r="E231" s="222"/>
      <c r="F231" s="222"/>
      <c r="G231" s="223"/>
    </row>
    <row r="232" spans="1:7" ht="12.75">
      <c r="A232" s="223"/>
      <c r="B232" s="223"/>
      <c r="C232" s="223"/>
      <c r="D232" s="223"/>
      <c r="E232" s="222"/>
      <c r="F232" s="222"/>
      <c r="G232" s="223"/>
    </row>
    <row r="233" spans="1:7" ht="12.75">
      <c r="A233" s="223"/>
      <c r="B233" s="223"/>
      <c r="C233" s="223"/>
      <c r="D233" s="223"/>
      <c r="E233" s="222"/>
      <c r="F233" s="222"/>
      <c r="G233" s="223"/>
    </row>
    <row r="234" spans="1:7" ht="12.75">
      <c r="A234" s="223"/>
      <c r="B234" s="223"/>
      <c r="C234" s="223"/>
      <c r="D234" s="223"/>
      <c r="E234" s="222"/>
      <c r="F234" s="222"/>
      <c r="G234" s="223"/>
    </row>
    <row r="235" spans="1:7" ht="12.75">
      <c r="A235" s="223"/>
      <c r="B235" s="223"/>
      <c r="C235" s="223"/>
      <c r="D235" s="223"/>
      <c r="E235" s="222"/>
      <c r="F235" s="222"/>
      <c r="G235" s="223"/>
    </row>
    <row r="236" spans="1:7" ht="12.75">
      <c r="A236" s="223"/>
      <c r="B236" s="223"/>
      <c r="C236" s="223"/>
      <c r="D236" s="223"/>
      <c r="E236" s="222"/>
      <c r="F236" s="222"/>
      <c r="G236" s="223"/>
    </row>
    <row r="237" spans="1:7" ht="12.75">
      <c r="A237" s="223"/>
      <c r="B237" s="223"/>
      <c r="C237" s="223"/>
      <c r="D237" s="223"/>
      <c r="E237" s="222"/>
      <c r="F237" s="222"/>
      <c r="G237" s="223"/>
    </row>
    <row r="238" spans="1:7" ht="12.75">
      <c r="A238" s="223"/>
      <c r="B238" s="223"/>
      <c r="C238" s="223"/>
      <c r="D238" s="223"/>
      <c r="E238" s="222"/>
      <c r="F238" s="222"/>
      <c r="G238" s="223"/>
    </row>
    <row r="239" spans="1:7" ht="12.75">
      <c r="A239" s="223"/>
      <c r="B239" s="223"/>
      <c r="C239" s="223"/>
      <c r="D239" s="223"/>
      <c r="E239" s="222"/>
      <c r="F239" s="222"/>
      <c r="G239" s="223"/>
    </row>
    <row r="240" spans="1:7" ht="12.75">
      <c r="A240" s="223"/>
      <c r="B240" s="223"/>
      <c r="C240" s="223"/>
      <c r="D240" s="223"/>
      <c r="E240" s="222"/>
      <c r="F240" s="222"/>
      <c r="G240" s="223"/>
    </row>
    <row r="241" spans="1:7" ht="12.75">
      <c r="A241" s="223"/>
      <c r="B241" s="223"/>
      <c r="C241" s="223"/>
      <c r="D241" s="223"/>
      <c r="E241" s="222"/>
      <c r="F241" s="222"/>
      <c r="G241" s="223"/>
    </row>
    <row r="242" spans="1:7" ht="12.75">
      <c r="A242" s="223"/>
      <c r="B242" s="223"/>
      <c r="C242" s="223"/>
      <c r="D242" s="223"/>
      <c r="E242" s="222"/>
      <c r="F242" s="222"/>
      <c r="G242" s="223"/>
    </row>
    <row r="243" spans="1:7" ht="12.75">
      <c r="A243" s="223"/>
      <c r="B243" s="223"/>
      <c r="C243" s="223"/>
      <c r="D243" s="223"/>
      <c r="E243" s="222"/>
      <c r="F243" s="222"/>
      <c r="G243" s="223"/>
    </row>
    <row r="244" spans="1:7" ht="12.75">
      <c r="A244" s="223"/>
      <c r="B244" s="223"/>
      <c r="C244" s="223"/>
      <c r="D244" s="223"/>
      <c r="E244" s="222"/>
      <c r="F244" s="222"/>
      <c r="G244" s="223"/>
    </row>
    <row r="245" spans="1:7" ht="12.75">
      <c r="A245" s="223"/>
      <c r="B245" s="223"/>
      <c r="C245" s="223"/>
      <c r="D245" s="223"/>
      <c r="E245" s="222"/>
      <c r="F245" s="222"/>
      <c r="G245" s="223"/>
    </row>
    <row r="246" spans="1:7" ht="12.75">
      <c r="A246" s="223"/>
      <c r="B246" s="223"/>
      <c r="C246" s="223"/>
      <c r="D246" s="223"/>
      <c r="E246" s="222"/>
      <c r="F246" s="222"/>
      <c r="G246" s="223"/>
    </row>
    <row r="247" spans="1:7" ht="12.75">
      <c r="A247" s="223"/>
      <c r="B247" s="223"/>
      <c r="C247" s="223"/>
      <c r="D247" s="223"/>
      <c r="E247" s="222"/>
      <c r="F247" s="222"/>
      <c r="G247" s="223"/>
    </row>
    <row r="248" spans="1:7" ht="12.75">
      <c r="A248" s="223"/>
      <c r="B248" s="223"/>
      <c r="C248" s="223"/>
      <c r="D248" s="223"/>
      <c r="E248" s="222"/>
      <c r="F248" s="222"/>
      <c r="G248" s="223"/>
    </row>
    <row r="249" spans="1:7" ht="12.75">
      <c r="A249" s="223"/>
      <c r="B249" s="223"/>
      <c r="C249" s="223"/>
      <c r="D249" s="223"/>
      <c r="E249" s="222"/>
      <c r="F249" s="222"/>
      <c r="G249" s="223"/>
    </row>
    <row r="250" spans="1:7" ht="12.75">
      <c r="A250" s="223"/>
      <c r="B250" s="223"/>
      <c r="C250" s="223"/>
      <c r="D250" s="223"/>
      <c r="E250" s="222"/>
      <c r="F250" s="222"/>
      <c r="G250" s="223"/>
    </row>
    <row r="251" spans="1:7" ht="12.75">
      <c r="A251" s="223"/>
      <c r="B251" s="223"/>
      <c r="C251" s="223"/>
      <c r="D251" s="223"/>
      <c r="E251" s="222"/>
      <c r="F251" s="222"/>
      <c r="G251" s="223"/>
    </row>
    <row r="252" spans="1:7" ht="12.75">
      <c r="A252" s="223"/>
      <c r="B252" s="223"/>
      <c r="C252" s="223"/>
      <c r="D252" s="223"/>
      <c r="E252" s="222"/>
      <c r="F252" s="222"/>
      <c r="G252" s="223"/>
    </row>
    <row r="253" spans="1:7" ht="12.75">
      <c r="A253" s="223"/>
      <c r="B253" s="223"/>
      <c r="C253" s="223"/>
      <c r="D253" s="223"/>
      <c r="E253" s="222"/>
      <c r="F253" s="222"/>
      <c r="G253" s="223"/>
    </row>
    <row r="254" spans="1:7" ht="12.75">
      <c r="A254" s="223"/>
      <c r="B254" s="223"/>
      <c r="C254" s="223"/>
      <c r="D254" s="223"/>
      <c r="E254" s="222"/>
      <c r="F254" s="222"/>
      <c r="G254" s="223"/>
    </row>
    <row r="255" spans="1:7" ht="12.75">
      <c r="A255" s="223"/>
      <c r="B255" s="223"/>
      <c r="C255" s="223"/>
      <c r="D255" s="223"/>
      <c r="E255" s="222"/>
      <c r="F255" s="222"/>
      <c r="G255" s="223"/>
    </row>
    <row r="256" spans="1:7" ht="12.75">
      <c r="A256" s="223"/>
      <c r="B256" s="223"/>
      <c r="C256" s="223"/>
      <c r="D256" s="223"/>
      <c r="E256" s="222"/>
      <c r="F256" s="222"/>
      <c r="G256" s="223"/>
    </row>
    <row r="257" spans="1:7" ht="12.75">
      <c r="A257" s="223"/>
      <c r="B257" s="223"/>
      <c r="C257" s="223"/>
      <c r="D257" s="223"/>
      <c r="E257" s="222"/>
      <c r="F257" s="222"/>
      <c r="G257" s="223"/>
    </row>
    <row r="258" spans="1:7" ht="12.75">
      <c r="A258" s="223"/>
      <c r="B258" s="223"/>
      <c r="C258" s="223"/>
      <c r="D258" s="223"/>
      <c r="E258" s="222"/>
      <c r="F258" s="222"/>
      <c r="G258" s="223"/>
    </row>
    <row r="259" spans="1:7" ht="12.75">
      <c r="A259" s="223"/>
      <c r="B259" s="223"/>
      <c r="C259" s="223"/>
      <c r="D259" s="223"/>
      <c r="E259" s="222"/>
      <c r="F259" s="222"/>
      <c r="G259" s="223"/>
    </row>
    <row r="260" spans="1:7" ht="12.75">
      <c r="A260" s="223"/>
      <c r="B260" s="223"/>
      <c r="C260" s="223"/>
      <c r="D260" s="223"/>
      <c r="E260" s="222"/>
      <c r="F260" s="222"/>
      <c r="G260" s="223"/>
    </row>
    <row r="261" spans="1:7" ht="12.75">
      <c r="A261" s="223"/>
      <c r="B261" s="223"/>
      <c r="C261" s="223"/>
      <c r="D261" s="223"/>
      <c r="E261" s="222"/>
      <c r="F261" s="222"/>
      <c r="G261" s="223"/>
    </row>
    <row r="262" spans="1:7" ht="12.75">
      <c r="A262" s="223"/>
      <c r="B262" s="223"/>
      <c r="C262" s="223"/>
      <c r="D262" s="223"/>
      <c r="E262" s="222"/>
      <c r="F262" s="222"/>
      <c r="G262" s="223"/>
    </row>
    <row r="263" spans="1:7" ht="12.75">
      <c r="A263" s="223"/>
      <c r="B263" s="223"/>
      <c r="C263" s="223"/>
      <c r="D263" s="223"/>
      <c r="E263" s="222"/>
      <c r="F263" s="222"/>
      <c r="G263" s="223"/>
    </row>
    <row r="264" spans="1:7" ht="12.75">
      <c r="A264" s="223"/>
      <c r="B264" s="223"/>
      <c r="C264" s="223"/>
      <c r="D264" s="223"/>
      <c r="E264" s="222"/>
      <c r="F264" s="222"/>
      <c r="G264" s="223"/>
    </row>
    <row r="265" spans="1:7" ht="12.75">
      <c r="A265" s="223"/>
      <c r="B265" s="223"/>
      <c r="C265" s="223"/>
      <c r="D265" s="223"/>
      <c r="E265" s="222"/>
      <c r="F265" s="222"/>
      <c r="G265" s="223"/>
    </row>
    <row r="266" spans="1:7" ht="12.75">
      <c r="A266" s="223"/>
      <c r="B266" s="223"/>
      <c r="C266" s="223"/>
      <c r="D266" s="223"/>
      <c r="E266" s="222"/>
      <c r="F266" s="222"/>
      <c r="G266" s="223"/>
    </row>
    <row r="267" spans="1:7" ht="12.75">
      <c r="A267" s="223"/>
      <c r="B267" s="223"/>
      <c r="C267" s="223"/>
      <c r="D267" s="223"/>
      <c r="E267" s="222"/>
      <c r="F267" s="222"/>
      <c r="G267" s="223"/>
    </row>
    <row r="268" spans="1:7" ht="12.75">
      <c r="A268" s="223"/>
      <c r="B268" s="223"/>
      <c r="C268" s="223"/>
      <c r="D268" s="223"/>
      <c r="E268" s="222"/>
      <c r="F268" s="222"/>
      <c r="G268" s="223"/>
    </row>
    <row r="269" spans="1:7" ht="12.75">
      <c r="A269" s="223"/>
      <c r="B269" s="223"/>
      <c r="C269" s="223"/>
      <c r="D269" s="223"/>
      <c r="E269" s="222"/>
      <c r="F269" s="222"/>
      <c r="G269" s="223"/>
    </row>
    <row r="270" spans="1:7" ht="12.75">
      <c r="A270" s="223"/>
      <c r="B270" s="223"/>
      <c r="C270" s="223"/>
      <c r="D270" s="223"/>
      <c r="E270" s="222"/>
      <c r="F270" s="222"/>
      <c r="G270" s="223"/>
    </row>
    <row r="271" spans="1:7" ht="12.75">
      <c r="A271" s="223"/>
      <c r="B271" s="223"/>
      <c r="C271" s="223"/>
      <c r="D271" s="223"/>
      <c r="E271" s="222"/>
      <c r="F271" s="222"/>
      <c r="G271" s="223"/>
    </row>
    <row r="272" spans="1:7" ht="12.75">
      <c r="A272" s="223"/>
      <c r="B272" s="223"/>
      <c r="C272" s="223"/>
      <c r="D272" s="223"/>
      <c r="E272" s="222"/>
      <c r="F272" s="222"/>
      <c r="G272" s="223"/>
    </row>
    <row r="273" spans="1:7" ht="12.75">
      <c r="A273" s="223"/>
      <c r="B273" s="223"/>
      <c r="C273" s="223"/>
      <c r="D273" s="223"/>
      <c r="E273" s="222"/>
      <c r="F273" s="222"/>
      <c r="G273" s="223"/>
    </row>
    <row r="274" spans="1:7" ht="12.75">
      <c r="A274" s="223"/>
      <c r="B274" s="223"/>
      <c r="C274" s="223"/>
      <c r="D274" s="223"/>
      <c r="E274" s="222"/>
      <c r="F274" s="222"/>
      <c r="G274" s="223"/>
    </row>
    <row r="275" spans="1:7" ht="12.75">
      <c r="A275" s="223"/>
      <c r="B275" s="223"/>
      <c r="C275" s="223"/>
      <c r="D275" s="223"/>
      <c r="E275" s="222"/>
      <c r="F275" s="222"/>
      <c r="G275" s="223"/>
    </row>
    <row r="276" spans="1:7" ht="12.75">
      <c r="A276" s="223"/>
      <c r="B276" s="223"/>
      <c r="C276" s="223"/>
      <c r="D276" s="223"/>
      <c r="E276" s="222"/>
      <c r="F276" s="222"/>
      <c r="G276" s="223"/>
    </row>
    <row r="277" spans="1:7" ht="12.75">
      <c r="A277" s="223"/>
      <c r="B277" s="223"/>
      <c r="C277" s="223"/>
      <c r="D277" s="223"/>
      <c r="E277" s="222"/>
      <c r="F277" s="222"/>
      <c r="G277" s="223"/>
    </row>
    <row r="278" spans="1:7" ht="12.75">
      <c r="A278" s="223"/>
      <c r="B278" s="223"/>
      <c r="C278" s="223"/>
      <c r="D278" s="223"/>
      <c r="E278" s="222"/>
      <c r="F278" s="222"/>
      <c r="G278" s="223"/>
    </row>
    <row r="279" spans="1:7" ht="12.75">
      <c r="A279" s="223"/>
      <c r="B279" s="223"/>
      <c r="C279" s="223"/>
      <c r="D279" s="223"/>
      <c r="E279" s="222"/>
      <c r="F279" s="222"/>
      <c r="G279" s="223"/>
    </row>
    <row r="280" spans="1:7" ht="12.75">
      <c r="A280" s="223"/>
      <c r="B280" s="223"/>
      <c r="C280" s="223"/>
      <c r="D280" s="223"/>
      <c r="E280" s="222"/>
      <c r="F280" s="222"/>
      <c r="G280" s="223"/>
    </row>
    <row r="281" spans="1:7" ht="12.75">
      <c r="A281" s="223"/>
      <c r="B281" s="223"/>
      <c r="C281" s="223"/>
      <c r="D281" s="223"/>
      <c r="E281" s="222"/>
      <c r="F281" s="222"/>
      <c r="G281" s="223"/>
    </row>
    <row r="282" spans="1:7" ht="12.75">
      <c r="A282" s="223"/>
      <c r="B282" s="223"/>
      <c r="C282" s="223"/>
      <c r="D282" s="223"/>
      <c r="E282" s="222"/>
      <c r="F282" s="222"/>
      <c r="G282" s="223"/>
    </row>
    <row r="283" spans="1:7" ht="12.75">
      <c r="A283" s="223"/>
      <c r="B283" s="223"/>
      <c r="C283" s="223"/>
      <c r="D283" s="223"/>
      <c r="E283" s="222"/>
      <c r="F283" s="222"/>
      <c r="G283" s="223"/>
    </row>
    <row r="284" spans="1:7" ht="12.75">
      <c r="A284" s="223"/>
      <c r="B284" s="223"/>
      <c r="C284" s="223"/>
      <c r="D284" s="223"/>
      <c r="E284" s="222"/>
      <c r="F284" s="222"/>
      <c r="G284" s="223"/>
    </row>
    <row r="285" spans="1:7" ht="12.75">
      <c r="A285" s="223"/>
      <c r="B285" s="223"/>
      <c r="C285" s="223"/>
      <c r="D285" s="223"/>
      <c r="E285" s="222"/>
      <c r="F285" s="222"/>
      <c r="G285" s="223"/>
    </row>
    <row r="286" spans="1:7" ht="12.75">
      <c r="A286" s="223"/>
      <c r="B286" s="223"/>
      <c r="C286" s="223"/>
      <c r="D286" s="223"/>
      <c r="E286" s="222"/>
      <c r="F286" s="222"/>
      <c r="G286" s="223"/>
    </row>
    <row r="287" spans="1:7" ht="12.75">
      <c r="A287" s="223"/>
      <c r="B287" s="223"/>
      <c r="C287" s="223"/>
      <c r="D287" s="223"/>
      <c r="E287" s="222"/>
      <c r="F287" s="222"/>
      <c r="G287" s="223"/>
    </row>
    <row r="288" spans="1:7" ht="12.75">
      <c r="A288" s="223"/>
      <c r="B288" s="223"/>
      <c r="C288" s="223"/>
      <c r="D288" s="223"/>
      <c r="E288" s="222"/>
      <c r="F288" s="222"/>
      <c r="G288" s="223"/>
    </row>
    <row r="289" spans="1:7" ht="12.75">
      <c r="A289" s="223"/>
      <c r="B289" s="223"/>
      <c r="C289" s="223"/>
      <c r="D289" s="223"/>
      <c r="E289" s="222"/>
      <c r="F289" s="222"/>
      <c r="G289" s="223"/>
    </row>
    <row r="290" spans="1:7" ht="12.75">
      <c r="A290" s="223"/>
      <c r="B290" s="223"/>
      <c r="C290" s="223"/>
      <c r="D290" s="223"/>
      <c r="E290" s="222"/>
      <c r="F290" s="222"/>
      <c r="G290" s="223"/>
    </row>
    <row r="291" spans="1:7" ht="12.75">
      <c r="A291" s="223"/>
      <c r="B291" s="223"/>
      <c r="C291" s="223"/>
      <c r="D291" s="223"/>
      <c r="E291" s="222"/>
      <c r="F291" s="222"/>
      <c r="G291" s="223"/>
    </row>
    <row r="292" spans="1:7" ht="12.75">
      <c r="A292" s="223"/>
      <c r="B292" s="223"/>
      <c r="C292" s="223"/>
      <c r="D292" s="223"/>
      <c r="E292" s="222"/>
      <c r="F292" s="222"/>
      <c r="G292" s="223"/>
    </row>
    <row r="293" spans="1:7" ht="12.75">
      <c r="A293" s="223"/>
      <c r="B293" s="223"/>
      <c r="C293" s="223"/>
      <c r="D293" s="223"/>
      <c r="E293" s="222"/>
      <c r="F293" s="222"/>
      <c r="G293" s="223"/>
    </row>
    <row r="294" spans="1:7" ht="12.75">
      <c r="A294" s="223"/>
      <c r="B294" s="223"/>
      <c r="C294" s="223"/>
      <c r="D294" s="223"/>
      <c r="E294" s="222"/>
      <c r="F294" s="222"/>
      <c r="G294" s="223"/>
    </row>
    <row r="295" spans="1:7" ht="12.75">
      <c r="A295" s="223"/>
      <c r="B295" s="223"/>
      <c r="C295" s="223"/>
      <c r="D295" s="223"/>
      <c r="E295" s="222"/>
      <c r="F295" s="222"/>
      <c r="G295" s="223"/>
    </row>
    <row r="296" spans="1:7" ht="12.75">
      <c r="A296" s="223"/>
      <c r="B296" s="223"/>
      <c r="C296" s="223"/>
      <c r="D296" s="223"/>
      <c r="E296" s="222"/>
      <c r="F296" s="222"/>
      <c r="G296" s="223"/>
    </row>
    <row r="297" spans="1:7" ht="12.75">
      <c r="A297" s="223"/>
      <c r="B297" s="223"/>
      <c r="C297" s="223"/>
      <c r="D297" s="223"/>
      <c r="E297" s="222"/>
      <c r="F297" s="222"/>
      <c r="G297" s="223"/>
    </row>
    <row r="298" spans="1:7" ht="12.75">
      <c r="A298" s="223"/>
      <c r="B298" s="223"/>
      <c r="C298" s="223"/>
      <c r="D298" s="223"/>
      <c r="E298" s="222"/>
      <c r="F298" s="222"/>
      <c r="G298" s="223"/>
    </row>
    <row r="299" spans="1:7" ht="12.75">
      <c r="A299" s="223"/>
      <c r="B299" s="223"/>
      <c r="C299" s="223"/>
      <c r="D299" s="223"/>
      <c r="E299" s="222"/>
      <c r="F299" s="222"/>
      <c r="G299" s="223"/>
    </row>
    <row r="300" spans="1:7" ht="12.75">
      <c r="A300" s="223"/>
      <c r="B300" s="223"/>
      <c r="C300" s="223"/>
      <c r="D300" s="223"/>
      <c r="E300" s="222"/>
      <c r="F300" s="222"/>
      <c r="G300" s="223"/>
    </row>
    <row r="301" spans="1:7" ht="12.75">
      <c r="A301" s="223"/>
      <c r="B301" s="223"/>
      <c r="C301" s="223"/>
      <c r="D301" s="223"/>
      <c r="E301" s="222"/>
      <c r="F301" s="222"/>
      <c r="G301" s="223"/>
    </row>
    <row r="302" spans="1:7" ht="12.75">
      <c r="A302" s="223"/>
      <c r="B302" s="223"/>
      <c r="C302" s="223"/>
      <c r="D302" s="223"/>
      <c r="E302" s="222"/>
      <c r="F302" s="222"/>
      <c r="G302" s="223"/>
    </row>
    <row r="303" spans="1:7" ht="12.75">
      <c r="A303" s="223"/>
      <c r="B303" s="223"/>
      <c r="C303" s="223"/>
      <c r="D303" s="223"/>
      <c r="E303" s="222"/>
      <c r="F303" s="222"/>
      <c r="G303" s="223"/>
    </row>
    <row r="304" spans="1:7" ht="12.75">
      <c r="A304" s="223"/>
      <c r="B304" s="223"/>
      <c r="C304" s="223"/>
      <c r="D304" s="223"/>
      <c r="E304" s="222"/>
      <c r="F304" s="222"/>
      <c r="G304" s="223"/>
    </row>
    <row r="305" spans="1:7" ht="12.75">
      <c r="A305" s="223"/>
      <c r="B305" s="223"/>
      <c r="C305" s="223"/>
      <c r="D305" s="223"/>
      <c r="E305" s="222"/>
      <c r="F305" s="222"/>
      <c r="G305" s="223"/>
    </row>
    <row r="306" spans="1:7" ht="12.75">
      <c r="A306" s="223"/>
      <c r="B306" s="223"/>
      <c r="C306" s="223"/>
      <c r="D306" s="223"/>
      <c r="E306" s="222"/>
      <c r="F306" s="222"/>
      <c r="G306" s="223"/>
    </row>
    <row r="307" spans="1:7" ht="12.75">
      <c r="A307" s="223"/>
      <c r="B307" s="223"/>
      <c r="C307" s="223"/>
      <c r="D307" s="223"/>
      <c r="E307" s="222"/>
      <c r="F307" s="222"/>
      <c r="G307" s="223"/>
    </row>
    <row r="308" spans="1:7" ht="12.75">
      <c r="A308" s="223"/>
      <c r="B308" s="223"/>
      <c r="C308" s="223"/>
      <c r="D308" s="223"/>
      <c r="E308" s="222"/>
      <c r="F308" s="222"/>
      <c r="G308" s="223"/>
    </row>
    <row r="309" spans="1:7" ht="12.75">
      <c r="A309" s="223"/>
      <c r="B309" s="223"/>
      <c r="C309" s="223"/>
      <c r="D309" s="223"/>
      <c r="E309" s="222"/>
      <c r="F309" s="222"/>
      <c r="G309" s="223"/>
    </row>
    <row r="310" spans="1:7" ht="12.75">
      <c r="A310" s="223"/>
      <c r="B310" s="223"/>
      <c r="C310" s="223"/>
      <c r="D310" s="223"/>
      <c r="E310" s="222"/>
      <c r="F310" s="222"/>
      <c r="G310" s="223"/>
    </row>
    <row r="311" spans="1:7" ht="12.75">
      <c r="A311" s="223"/>
      <c r="B311" s="223"/>
      <c r="C311" s="223"/>
      <c r="D311" s="223"/>
      <c r="E311" s="222"/>
      <c r="F311" s="222"/>
      <c r="G311" s="223"/>
    </row>
    <row r="312" spans="1:7" ht="12.75">
      <c r="A312" s="223"/>
      <c r="B312" s="223"/>
      <c r="C312" s="223"/>
      <c r="D312" s="223"/>
      <c r="E312" s="222"/>
      <c r="F312" s="222"/>
      <c r="G312" s="223"/>
    </row>
    <row r="313" spans="1:7" ht="12.75">
      <c r="A313" s="223"/>
      <c r="B313" s="223"/>
      <c r="C313" s="223"/>
      <c r="D313" s="223"/>
      <c r="E313" s="222"/>
      <c r="F313" s="222"/>
      <c r="G313" s="223"/>
    </row>
    <row r="314" spans="1:7" ht="12.75">
      <c r="A314" s="223"/>
      <c r="B314" s="223"/>
      <c r="C314" s="223"/>
      <c r="D314" s="223"/>
      <c r="E314" s="222"/>
      <c r="F314" s="222"/>
      <c r="G314" s="223"/>
    </row>
    <row r="315" spans="1:7" ht="12.75">
      <c r="A315" s="223"/>
      <c r="B315" s="223"/>
      <c r="C315" s="223"/>
      <c r="D315" s="223"/>
      <c r="E315" s="222"/>
      <c r="F315" s="222"/>
      <c r="G315" s="223"/>
    </row>
    <row r="316" spans="1:7" ht="12.75">
      <c r="A316" s="223"/>
      <c r="B316" s="223"/>
      <c r="C316" s="223"/>
      <c r="D316" s="223"/>
      <c r="E316" s="222"/>
      <c r="F316" s="222"/>
      <c r="G316" s="223"/>
    </row>
    <row r="317" spans="1:7" ht="12.75">
      <c r="A317" s="223"/>
      <c r="B317" s="223"/>
      <c r="C317" s="223"/>
      <c r="D317" s="223"/>
      <c r="E317" s="222"/>
      <c r="F317" s="222"/>
      <c r="G317" s="223"/>
    </row>
    <row r="318" spans="1:7" ht="12.75">
      <c r="A318" s="223"/>
      <c r="B318" s="223"/>
      <c r="C318" s="223"/>
      <c r="D318" s="223"/>
      <c r="E318" s="222"/>
      <c r="F318" s="222"/>
      <c r="G318" s="223"/>
    </row>
    <row r="319" spans="1:7" ht="12.75">
      <c r="A319" s="223"/>
      <c r="B319" s="223"/>
      <c r="C319" s="223"/>
      <c r="D319" s="223"/>
      <c r="E319" s="222"/>
      <c r="F319" s="222"/>
      <c r="G319" s="223"/>
    </row>
    <row r="320" spans="1:7" ht="12.75">
      <c r="A320" s="223"/>
      <c r="B320" s="223"/>
      <c r="C320" s="223"/>
      <c r="D320" s="223"/>
      <c r="E320" s="222"/>
      <c r="F320" s="222"/>
      <c r="G320" s="223"/>
    </row>
    <row r="321" spans="1:7" ht="12.75">
      <c r="A321" s="223"/>
      <c r="B321" s="223"/>
      <c r="C321" s="223"/>
      <c r="D321" s="223"/>
      <c r="E321" s="222"/>
      <c r="F321" s="222"/>
      <c r="G321" s="223"/>
    </row>
    <row r="322" spans="1:7" ht="12.75">
      <c r="A322" s="223"/>
      <c r="B322" s="223"/>
      <c r="C322" s="223"/>
      <c r="D322" s="223"/>
      <c r="E322" s="222"/>
      <c r="F322" s="222"/>
      <c r="G322" s="223"/>
    </row>
    <row r="323" spans="1:7" ht="12.75">
      <c r="A323" s="223"/>
      <c r="B323" s="223"/>
      <c r="C323" s="223"/>
      <c r="D323" s="223"/>
      <c r="E323" s="222"/>
      <c r="F323" s="222"/>
      <c r="G323" s="223"/>
    </row>
    <row r="324" spans="1:7" ht="12.75">
      <c r="A324" s="223"/>
      <c r="B324" s="223"/>
      <c r="C324" s="223"/>
      <c r="D324" s="223"/>
      <c r="E324" s="222"/>
      <c r="F324" s="222"/>
      <c r="G324" s="223"/>
    </row>
    <row r="325" spans="1:7" ht="12.75">
      <c r="A325" s="223"/>
      <c r="B325" s="223"/>
      <c r="C325" s="223"/>
      <c r="D325" s="223"/>
      <c r="E325" s="222"/>
      <c r="F325" s="222"/>
      <c r="G325" s="223"/>
    </row>
    <row r="326" spans="1:7" ht="12.75">
      <c r="A326" s="223"/>
      <c r="B326" s="223"/>
      <c r="C326" s="223"/>
      <c r="D326" s="223"/>
      <c r="E326" s="222"/>
      <c r="F326" s="222"/>
      <c r="G326" s="223"/>
    </row>
    <row r="327" spans="1:7" ht="12.75">
      <c r="A327" s="223"/>
      <c r="B327" s="223"/>
      <c r="C327" s="223"/>
      <c r="D327" s="223"/>
      <c r="E327" s="222"/>
      <c r="F327" s="222"/>
      <c r="G327" s="223"/>
    </row>
    <row r="328" spans="1:7" ht="12.75">
      <c r="A328" s="223"/>
      <c r="B328" s="223"/>
      <c r="C328" s="223"/>
      <c r="D328" s="223"/>
      <c r="E328" s="222"/>
      <c r="F328" s="222"/>
      <c r="G328" s="223"/>
    </row>
    <row r="329" spans="1:7" ht="12.75">
      <c r="A329" s="223"/>
      <c r="B329" s="223"/>
      <c r="C329" s="223"/>
      <c r="D329" s="223"/>
      <c r="E329" s="222"/>
      <c r="F329" s="222"/>
      <c r="G329" s="223"/>
    </row>
    <row r="330" spans="1:7" ht="12.75">
      <c r="A330" s="223"/>
      <c r="B330" s="223"/>
      <c r="C330" s="223"/>
      <c r="D330" s="223"/>
      <c r="E330" s="222"/>
      <c r="F330" s="222"/>
      <c r="G330" s="223"/>
    </row>
    <row r="331" spans="1:7" ht="12.75">
      <c r="A331" s="223"/>
      <c r="B331" s="223"/>
      <c r="C331" s="223"/>
      <c r="D331" s="223"/>
      <c r="E331" s="222"/>
      <c r="F331" s="222"/>
      <c r="G331" s="223"/>
    </row>
    <row r="332" spans="1:7" ht="12.75">
      <c r="A332" s="223"/>
      <c r="B332" s="223"/>
      <c r="C332" s="223"/>
      <c r="D332" s="223"/>
      <c r="E332" s="222"/>
      <c r="F332" s="222"/>
      <c r="G332" s="223"/>
    </row>
    <row r="333" spans="1:7" ht="12.75">
      <c r="A333" s="223"/>
      <c r="B333" s="223"/>
      <c r="C333" s="223"/>
      <c r="D333" s="223"/>
      <c r="E333" s="222"/>
      <c r="F333" s="222"/>
      <c r="G333" s="223"/>
    </row>
    <row r="334" spans="1:7" ht="12.75">
      <c r="A334" s="223"/>
      <c r="B334" s="223"/>
      <c r="C334" s="223"/>
      <c r="D334" s="223"/>
      <c r="E334" s="222"/>
      <c r="F334" s="222"/>
      <c r="G334" s="223"/>
    </row>
    <row r="335" spans="1:7" ht="12.75">
      <c r="A335" s="223"/>
      <c r="B335" s="223"/>
      <c r="C335" s="223"/>
      <c r="D335" s="223"/>
      <c r="E335" s="222"/>
      <c r="F335" s="222"/>
      <c r="G335" s="223"/>
    </row>
    <row r="336" spans="1:7" ht="12.75">
      <c r="A336" s="223"/>
      <c r="B336" s="223"/>
      <c r="C336" s="223"/>
      <c r="D336" s="223"/>
      <c r="E336" s="222"/>
      <c r="F336" s="222"/>
      <c r="G336" s="223"/>
    </row>
    <row r="337" spans="1:7" ht="12.75">
      <c r="A337" s="223"/>
      <c r="B337" s="223"/>
      <c r="C337" s="223"/>
      <c r="D337" s="223"/>
      <c r="E337" s="222"/>
      <c r="F337" s="222"/>
      <c r="G337" s="223"/>
    </row>
    <row r="338" spans="1:7" ht="12.75">
      <c r="A338" s="223"/>
      <c r="B338" s="223"/>
      <c r="C338" s="223"/>
      <c r="D338" s="223"/>
      <c r="E338" s="222"/>
      <c r="F338" s="222"/>
      <c r="G338" s="223"/>
    </row>
    <row r="339" spans="1:7" ht="12.75">
      <c r="A339" s="223"/>
      <c r="B339" s="223"/>
      <c r="C339" s="223"/>
      <c r="D339" s="223"/>
      <c r="E339" s="222"/>
      <c r="F339" s="222"/>
      <c r="G339" s="223"/>
    </row>
    <row r="340" spans="1:7" ht="12.75">
      <c r="A340" s="223"/>
      <c r="B340" s="223"/>
      <c r="C340" s="223"/>
      <c r="D340" s="223"/>
      <c r="E340" s="222"/>
      <c r="F340" s="222"/>
      <c r="G340" s="223"/>
    </row>
    <row r="341" spans="1:7" ht="12.75">
      <c r="A341" s="223"/>
      <c r="B341" s="223"/>
      <c r="C341" s="223"/>
      <c r="D341" s="223"/>
      <c r="E341" s="222"/>
      <c r="F341" s="222"/>
      <c r="G341" s="223"/>
    </row>
    <row r="342" spans="1:7" ht="12.75">
      <c r="A342" s="223"/>
      <c r="B342" s="223"/>
      <c r="C342" s="223"/>
      <c r="D342" s="223"/>
      <c r="E342" s="222"/>
      <c r="F342" s="222"/>
      <c r="G342" s="223"/>
    </row>
    <row r="343" spans="1:7" ht="12.75">
      <c r="A343" s="223"/>
      <c r="B343" s="223"/>
      <c r="C343" s="223"/>
      <c r="D343" s="223"/>
      <c r="E343" s="222"/>
      <c r="F343" s="222"/>
      <c r="G343" s="223"/>
    </row>
    <row r="344" spans="1:7" ht="12.75">
      <c r="A344" s="223"/>
      <c r="B344" s="223"/>
      <c r="C344" s="223"/>
      <c r="D344" s="223"/>
      <c r="E344" s="222"/>
      <c r="F344" s="222"/>
      <c r="G344" s="223"/>
    </row>
    <row r="345" spans="1:7" ht="12.75">
      <c r="A345" s="223"/>
      <c r="B345" s="223"/>
      <c r="C345" s="223"/>
      <c r="D345" s="223"/>
      <c r="E345" s="222"/>
      <c r="F345" s="222"/>
      <c r="G345" s="223"/>
    </row>
    <row r="346" spans="1:7" ht="12.75">
      <c r="A346" s="223"/>
      <c r="B346" s="223"/>
      <c r="C346" s="223"/>
      <c r="D346" s="223"/>
      <c r="E346" s="222"/>
      <c r="F346" s="222"/>
      <c r="G346" s="223"/>
    </row>
    <row r="347" spans="1:7" ht="12.75">
      <c r="A347" s="223"/>
      <c r="B347" s="223"/>
      <c r="C347" s="223"/>
      <c r="D347" s="223"/>
      <c r="E347" s="222"/>
      <c r="F347" s="222"/>
      <c r="G347" s="223"/>
    </row>
    <row r="348" spans="1:7" ht="12.75">
      <c r="A348" s="223"/>
      <c r="B348" s="223"/>
      <c r="C348" s="223"/>
      <c r="D348" s="223"/>
      <c r="E348" s="222"/>
      <c r="F348" s="222"/>
      <c r="G348" s="223"/>
    </row>
    <row r="349" spans="1:7" ht="12.75">
      <c r="A349" s="223"/>
      <c r="B349" s="223"/>
      <c r="C349" s="223"/>
      <c r="D349" s="223"/>
      <c r="E349" s="222"/>
      <c r="F349" s="222"/>
      <c r="G349" s="223"/>
    </row>
    <row r="350" spans="1:7" ht="12.75">
      <c r="A350" s="223"/>
      <c r="B350" s="223"/>
      <c r="C350" s="223"/>
      <c r="D350" s="223"/>
      <c r="E350" s="222"/>
      <c r="F350" s="222"/>
      <c r="G350" s="223"/>
    </row>
    <row r="351" spans="1:7" ht="12.75">
      <c r="A351" s="223"/>
      <c r="B351" s="223"/>
      <c r="C351" s="223"/>
      <c r="D351" s="223"/>
      <c r="E351" s="222"/>
      <c r="F351" s="222"/>
      <c r="G351" s="223"/>
    </row>
    <row r="352" spans="1:7" ht="12.75">
      <c r="A352" s="223"/>
      <c r="B352" s="223"/>
      <c r="C352" s="223"/>
      <c r="D352" s="223"/>
      <c r="E352" s="222"/>
      <c r="F352" s="222"/>
      <c r="G352" s="223"/>
    </row>
    <row r="353" spans="1:7" ht="12.75">
      <c r="A353" s="223"/>
      <c r="B353" s="223"/>
      <c r="C353" s="223"/>
      <c r="D353" s="223"/>
      <c r="E353" s="222"/>
      <c r="F353" s="222"/>
      <c r="G353" s="223"/>
    </row>
    <row r="354" spans="1:7" ht="12.75">
      <c r="A354" s="223"/>
      <c r="B354" s="223"/>
      <c r="C354" s="223"/>
      <c r="D354" s="223"/>
      <c r="E354" s="222"/>
      <c r="F354" s="222"/>
      <c r="G354" s="223"/>
    </row>
    <row r="355" spans="1:7" ht="12.75">
      <c r="A355" s="223"/>
      <c r="B355" s="223"/>
      <c r="C355" s="223"/>
      <c r="D355" s="223"/>
      <c r="E355" s="222"/>
      <c r="F355" s="222"/>
      <c r="G355" s="223"/>
    </row>
    <row r="356" spans="1:7" ht="12.75">
      <c r="A356" s="223"/>
      <c r="B356" s="223"/>
      <c r="C356" s="223"/>
      <c r="D356" s="223"/>
      <c r="E356" s="222"/>
      <c r="F356" s="222"/>
      <c r="G356" s="223"/>
    </row>
    <row r="357" spans="1:7" ht="12.75">
      <c r="A357" s="223"/>
      <c r="B357" s="223"/>
      <c r="C357" s="223"/>
      <c r="D357" s="223"/>
      <c r="E357" s="222"/>
      <c r="F357" s="222"/>
      <c r="G357" s="223"/>
    </row>
    <row r="358" spans="1:7" ht="12.75">
      <c r="A358" s="223"/>
      <c r="B358" s="223"/>
      <c r="C358" s="223"/>
      <c r="D358" s="223"/>
      <c r="E358" s="222"/>
      <c r="F358" s="222"/>
      <c r="G358" s="223"/>
    </row>
    <row r="359" spans="1:7" ht="12.75">
      <c r="A359" s="223"/>
      <c r="B359" s="223"/>
      <c r="C359" s="223"/>
      <c r="D359" s="223"/>
      <c r="E359" s="222"/>
      <c r="F359" s="222"/>
      <c r="G359" s="223"/>
    </row>
    <row r="360" spans="1:7" ht="12.75">
      <c r="A360" s="223"/>
      <c r="B360" s="223"/>
      <c r="C360" s="223"/>
      <c r="D360" s="223"/>
      <c r="E360" s="222"/>
      <c r="F360" s="222"/>
      <c r="G360" s="223"/>
    </row>
    <row r="361" spans="1:7" ht="12.75">
      <c r="A361" s="223"/>
      <c r="B361" s="223"/>
      <c r="C361" s="223"/>
      <c r="D361" s="223"/>
      <c r="E361" s="222"/>
      <c r="F361" s="222"/>
      <c r="G361" s="223"/>
    </row>
    <row r="362" spans="1:7" ht="12.75">
      <c r="A362" s="223"/>
      <c r="B362" s="223"/>
      <c r="C362" s="223"/>
      <c r="D362" s="223"/>
      <c r="E362" s="222"/>
      <c r="F362" s="222"/>
      <c r="G362" s="223"/>
    </row>
    <row r="363" spans="1:7" ht="12.75">
      <c r="A363" s="223"/>
      <c r="B363" s="223"/>
      <c r="C363" s="223"/>
      <c r="D363" s="223"/>
      <c r="E363" s="222"/>
      <c r="F363" s="222"/>
      <c r="G363" s="223"/>
    </row>
    <row r="364" spans="1:7" ht="12.75">
      <c r="A364" s="223"/>
      <c r="B364" s="223"/>
      <c r="C364" s="223"/>
      <c r="D364" s="223"/>
      <c r="E364" s="222"/>
      <c r="F364" s="222"/>
      <c r="G364" s="223"/>
    </row>
    <row r="365" spans="1:7" ht="12.75">
      <c r="A365" s="223"/>
      <c r="B365" s="223"/>
      <c r="C365" s="223"/>
      <c r="D365" s="223"/>
      <c r="E365" s="222"/>
      <c r="F365" s="222"/>
      <c r="G365" s="223"/>
    </row>
    <row r="366" spans="1:7" ht="12.75">
      <c r="A366" s="223"/>
      <c r="B366" s="223"/>
      <c r="C366" s="223"/>
      <c r="D366" s="223"/>
      <c r="E366" s="222"/>
      <c r="F366" s="222"/>
      <c r="G366" s="223"/>
    </row>
    <row r="367" spans="1:7" ht="12.75">
      <c r="A367" s="223"/>
      <c r="B367" s="223"/>
      <c r="C367" s="223"/>
      <c r="D367" s="223"/>
      <c r="E367" s="222"/>
      <c r="F367" s="222"/>
      <c r="G367" s="223"/>
    </row>
    <row r="368" spans="1:7" ht="12.75">
      <c r="A368" s="223"/>
      <c r="B368" s="223"/>
      <c r="C368" s="223"/>
      <c r="D368" s="223"/>
      <c r="E368" s="222"/>
      <c r="F368" s="222"/>
      <c r="G368" s="223"/>
    </row>
    <row r="369" spans="1:7" ht="12.75">
      <c r="A369" s="223"/>
      <c r="B369" s="223"/>
      <c r="C369" s="223"/>
      <c r="D369" s="223"/>
      <c r="E369" s="222"/>
      <c r="F369" s="222"/>
      <c r="G369" s="223"/>
    </row>
    <row r="370" spans="1:7" ht="12.75">
      <c r="A370" s="223"/>
      <c r="B370" s="223"/>
      <c r="C370" s="223"/>
      <c r="D370" s="223"/>
      <c r="E370" s="222"/>
      <c r="F370" s="222"/>
      <c r="G370" s="223"/>
    </row>
    <row r="371" spans="1:7" ht="12.75">
      <c r="A371" s="223"/>
      <c r="B371" s="223"/>
      <c r="C371" s="223"/>
      <c r="D371" s="223"/>
      <c r="E371" s="222"/>
      <c r="F371" s="222"/>
      <c r="G371" s="223"/>
    </row>
    <row r="372" spans="1:7" ht="12.75">
      <c r="A372" s="223"/>
      <c r="B372" s="223"/>
      <c r="C372" s="223"/>
      <c r="D372" s="223"/>
      <c r="E372" s="222"/>
      <c r="F372" s="222"/>
      <c r="G372" s="223"/>
    </row>
    <row r="373" spans="1:7" ht="12.75">
      <c r="A373" s="223"/>
      <c r="B373" s="223"/>
      <c r="C373" s="223"/>
      <c r="D373" s="223"/>
      <c r="E373" s="222"/>
      <c r="F373" s="222"/>
      <c r="G373" s="223"/>
    </row>
    <row r="374" spans="1:7" ht="12.75">
      <c r="A374" s="223"/>
      <c r="B374" s="223"/>
      <c r="C374" s="223"/>
      <c r="D374" s="223"/>
      <c r="E374" s="222"/>
      <c r="F374" s="222"/>
      <c r="G374" s="223"/>
    </row>
    <row r="375" spans="1:7" ht="12.75">
      <c r="A375" s="223"/>
      <c r="B375" s="223"/>
      <c r="C375" s="223"/>
      <c r="D375" s="223"/>
      <c r="E375" s="222"/>
      <c r="F375" s="222"/>
      <c r="G375" s="223"/>
    </row>
    <row r="376" spans="1:7" ht="12.75">
      <c r="A376" s="223"/>
      <c r="B376" s="223"/>
      <c r="C376" s="223"/>
      <c r="D376" s="223"/>
      <c r="E376" s="222"/>
      <c r="F376" s="222"/>
      <c r="G376" s="223"/>
    </row>
    <row r="377" spans="1:7" ht="12.75">
      <c r="A377" s="223"/>
      <c r="B377" s="223"/>
      <c r="C377" s="223"/>
      <c r="D377" s="223"/>
      <c r="E377" s="222"/>
      <c r="F377" s="222"/>
      <c r="G377" s="223"/>
    </row>
    <row r="378" spans="1:7" ht="12.75">
      <c r="A378" s="223"/>
      <c r="B378" s="223"/>
      <c r="C378" s="223"/>
      <c r="D378" s="223"/>
      <c r="E378" s="222"/>
      <c r="F378" s="222"/>
      <c r="G378" s="223"/>
    </row>
    <row r="379" spans="1:7" ht="12.75">
      <c r="A379" s="223"/>
      <c r="B379" s="223"/>
      <c r="C379" s="223"/>
      <c r="D379" s="223"/>
      <c r="E379" s="222"/>
      <c r="F379" s="222"/>
      <c r="G379" s="223"/>
    </row>
    <row r="380" spans="1:7" ht="12.75">
      <c r="A380" s="223"/>
      <c r="B380" s="223"/>
      <c r="C380" s="223"/>
      <c r="D380" s="223"/>
      <c r="E380" s="222"/>
      <c r="F380" s="222"/>
      <c r="G380" s="223"/>
    </row>
    <row r="381" spans="1:7" ht="12.75">
      <c r="A381" s="223"/>
      <c r="B381" s="223"/>
      <c r="C381" s="223"/>
      <c r="D381" s="223"/>
      <c r="E381" s="222"/>
      <c r="F381" s="222"/>
      <c r="G381" s="223"/>
    </row>
    <row r="382" spans="1:7" ht="12.75">
      <c r="A382" s="223"/>
      <c r="B382" s="223"/>
      <c r="C382" s="223"/>
      <c r="D382" s="223"/>
      <c r="E382" s="222"/>
      <c r="F382" s="222"/>
      <c r="G382" s="223"/>
    </row>
    <row r="383" spans="1:7" ht="12.75">
      <c r="A383" s="223"/>
      <c r="B383" s="223"/>
      <c r="C383" s="223"/>
      <c r="D383" s="223"/>
      <c r="E383" s="222"/>
      <c r="F383" s="222"/>
      <c r="G383" s="223"/>
    </row>
    <row r="384" spans="1:7" ht="12.75">
      <c r="A384" s="223"/>
      <c r="B384" s="223"/>
      <c r="C384" s="223"/>
      <c r="D384" s="223"/>
      <c r="E384" s="222"/>
      <c r="F384" s="222"/>
      <c r="G384" s="223"/>
    </row>
    <row r="385" spans="1:7" ht="12.75">
      <c r="A385" s="223"/>
      <c r="B385" s="223"/>
      <c r="C385" s="223"/>
      <c r="D385" s="223"/>
      <c r="E385" s="222"/>
      <c r="F385" s="222"/>
      <c r="G385" s="223"/>
    </row>
    <row r="386" spans="1:7" ht="12.75">
      <c r="A386" s="223"/>
      <c r="B386" s="223"/>
      <c r="C386" s="223"/>
      <c r="D386" s="223"/>
      <c r="E386" s="222"/>
      <c r="F386" s="222"/>
      <c r="G386" s="223"/>
    </row>
    <row r="387" spans="1:7" ht="12.75">
      <c r="A387" s="223"/>
      <c r="B387" s="223"/>
      <c r="C387" s="223"/>
      <c r="D387" s="223"/>
      <c r="E387" s="222"/>
      <c r="F387" s="222"/>
      <c r="G387" s="223"/>
    </row>
    <row r="388" spans="1:7" ht="12.75">
      <c r="A388" s="223"/>
      <c r="B388" s="223"/>
      <c r="C388" s="223"/>
      <c r="D388" s="223"/>
      <c r="E388" s="222"/>
      <c r="F388" s="222"/>
      <c r="G388" s="223"/>
    </row>
    <row r="389" spans="1:7" ht="12.75">
      <c r="A389" s="223"/>
      <c r="B389" s="223"/>
      <c r="C389" s="223"/>
      <c r="D389" s="223"/>
      <c r="E389" s="222"/>
      <c r="F389" s="222"/>
      <c r="G389" s="223"/>
    </row>
    <row r="390" spans="1:7" ht="12.75">
      <c r="A390" s="223"/>
      <c r="B390" s="223"/>
      <c r="C390" s="223"/>
      <c r="D390" s="223"/>
      <c r="E390" s="222"/>
      <c r="F390" s="222"/>
      <c r="G390" s="223"/>
    </row>
  </sheetData>
  <sheetProtection/>
  <mergeCells count="12">
    <mergeCell ref="A41:G41"/>
    <mergeCell ref="A11:G11"/>
    <mergeCell ref="A2:G2"/>
    <mergeCell ref="A30:G30"/>
    <mergeCell ref="A34:G34"/>
    <mergeCell ref="A45:G45"/>
    <mergeCell ref="A49:G49"/>
    <mergeCell ref="A12:G12"/>
    <mergeCell ref="A6:G6"/>
    <mergeCell ref="A14:G14"/>
    <mergeCell ref="A20:G20"/>
    <mergeCell ref="A24:G24"/>
  </mergeCells>
  <conditionalFormatting sqref="J14">
    <cfRule type="cellIs" priority="1" dxfId="0" operator="greaterThan">
      <formula>0</formula>
    </cfRule>
  </conditionalFormatting>
  <dataValidations count="1">
    <dataValidation allowBlank="1" sqref="A14 A44:A45 A40:A41 A33:A34 A29:A30 A23:A24 A19:A20"/>
  </dataValidations>
  <printOptions/>
  <pageMargins left="0.2362204724409449" right="0.2362204724409449" top="0.7480314960629921" bottom="0.7480314960629921" header="0.31496062992125984" footer="0.31496062992125984"/>
  <pageSetup horizontalDpi="600" verticalDpi="600" orientation="landscape" paperSize="9" r:id="rId3"/>
  <headerFooter>
    <oddHeader>&amp;C
&amp;R&amp;G</oddHead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Preisblatt Version 11/2016</dc:title>
  <dc:subject/>
  <dc:creator>GIZ GmbH</dc:creator>
  <cp:keywords/>
  <dc:description/>
  <cp:lastModifiedBy>David Sebela</cp:lastModifiedBy>
  <cp:lastPrinted>2013-02-08T13:20:17Z</cp:lastPrinted>
  <dcterms:created xsi:type="dcterms:W3CDTF">2002-01-21T14:09:14Z</dcterms:created>
  <dcterms:modified xsi:type="dcterms:W3CDTF">2019-01-23T15:23:13Z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Desk2ProDesk">
    <vt:lpwstr>June 25 2001 10:12: c:\a5050\@LOCKED\VORLAGEN\ABTLG\5052\Vertragsmuster\ANLAGEN\preisblatt1.xls</vt:lpwstr>
  </property>
</Properties>
</file>